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DETE\Documents\2021\IMJUVET\7. INFORMES TRIMESTRALES\1ER. TRIMESTRE 2021\Informacion Contable\"/>
    </mc:Choice>
  </mc:AlternateContent>
  <bookViews>
    <workbookView xWindow="0" yWindow="0" windowWidth="28800" windowHeight="12300" activeTab="2"/>
  </bookViews>
  <sheets>
    <sheet name="4.COG (2)" sheetId="5" r:id="rId1"/>
    <sheet name="2.ESF (2)" sheetId="4" r:id="rId2"/>
    <sheet name="4.COG" sheetId="3" r:id="rId3"/>
    <sheet name="1.EAI" sheetId="2" r:id="rId4"/>
    <sheet name="2.ESF" sheetId="1" r:id="rId5"/>
  </sheets>
  <externalReferences>
    <externalReference r:id="rId6"/>
  </externalReferences>
  <definedNames>
    <definedName name="_xlnm.Print_Area" localSheetId="3">'1.EAI'!$A$1:$J$64</definedName>
    <definedName name="_xlnm.Print_Area" localSheetId="4">'2.ESF'!$A$1:$L$73</definedName>
    <definedName name="_xlnm.Print_Area" localSheetId="1">'2.ESF (2)'!$A$1:$L$73</definedName>
    <definedName name="_xlnm.Print_Area" localSheetId="2">'4.COG'!$A$1:$J$43</definedName>
    <definedName name="_xlnm.Print_Area" localSheetId="0">'4.COG (2)'!$A$1:$I$42</definedName>
    <definedName name="Print_Area" localSheetId="3">'1.EAI'!$B$2:$J$65</definedName>
    <definedName name="Print_Area" localSheetId="4">'2.ESF'!$A$1:$L$74</definedName>
    <definedName name="Print_Area" localSheetId="1">'2.ESF (2)'!$A$1:$L$74</definedName>
    <definedName name="Print_Area" localSheetId="2">'4.COG'!$A$1:$I$42</definedName>
    <definedName name="Print_Area" localSheetId="0">'4.COG (2)'!$A$1:$I$41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3" l="1"/>
  <c r="H13" i="3"/>
  <c r="H11" i="3"/>
  <c r="I14" i="3"/>
  <c r="F14" i="3"/>
  <c r="F10" i="3" s="1"/>
  <c r="E10" i="3"/>
  <c r="G10" i="3"/>
  <c r="H10" i="3"/>
  <c r="D10" i="3"/>
  <c r="G40" i="2" l="1"/>
  <c r="F49" i="2"/>
  <c r="F40" i="2"/>
  <c r="G23" i="2"/>
  <c r="G21" i="2"/>
  <c r="G18" i="2"/>
  <c r="H40" i="2" l="1"/>
  <c r="F41" i="5" l="1"/>
  <c r="C41" i="5"/>
  <c r="F40" i="5"/>
  <c r="C40" i="5"/>
  <c r="C73" i="4"/>
  <c r="C72" i="4"/>
  <c r="J62" i="4"/>
  <c r="J57" i="4"/>
  <c r="I57" i="4"/>
  <c r="J49" i="4"/>
  <c r="I49" i="4"/>
  <c r="I62" i="4" s="1"/>
  <c r="J43" i="4"/>
  <c r="I43" i="4"/>
  <c r="E42" i="4"/>
  <c r="E40" i="4"/>
  <c r="D40" i="4"/>
  <c r="J39" i="4"/>
  <c r="J64" i="4" s="1"/>
  <c r="I39" i="4"/>
  <c r="J37" i="4"/>
  <c r="I37" i="4"/>
  <c r="F35" i="4"/>
  <c r="J26" i="4"/>
  <c r="I26" i="4"/>
  <c r="E25" i="4"/>
  <c r="D25" i="4"/>
  <c r="D42" i="4" s="1"/>
  <c r="F17" i="4"/>
  <c r="B3" i="4"/>
  <c r="F42" i="3"/>
  <c r="C42" i="3"/>
  <c r="F41" i="3"/>
  <c r="C41" i="3"/>
  <c r="F35" i="3"/>
  <c r="I35" i="3" s="1"/>
  <c r="H34" i="3"/>
  <c r="G34" i="3"/>
  <c r="E34" i="3"/>
  <c r="D34" i="3"/>
  <c r="F33" i="3"/>
  <c r="F32" i="3" s="1"/>
  <c r="H32" i="3"/>
  <c r="G32" i="3"/>
  <c r="E32" i="3"/>
  <c r="D32" i="3"/>
  <c r="F31" i="3"/>
  <c r="I31" i="3" s="1"/>
  <c r="F30" i="3"/>
  <c r="I30" i="3" s="1"/>
  <c r="F29" i="3"/>
  <c r="I29" i="3" s="1"/>
  <c r="E29" i="3"/>
  <c r="F28" i="3"/>
  <c r="I28" i="3" s="1"/>
  <c r="H27" i="3"/>
  <c r="F27" i="3"/>
  <c r="I27" i="3" s="1"/>
  <c r="H26" i="3"/>
  <c r="H22" i="3" s="1"/>
  <c r="F26" i="3"/>
  <c r="I26" i="3" s="1"/>
  <c r="H25" i="3"/>
  <c r="F25" i="3"/>
  <c r="I25" i="3" s="1"/>
  <c r="F24" i="3"/>
  <c r="I24" i="3" s="1"/>
  <c r="F23" i="3"/>
  <c r="I23" i="3" s="1"/>
  <c r="G22" i="3"/>
  <c r="E22" i="3"/>
  <c r="D22" i="3"/>
  <c r="F21" i="3"/>
  <c r="I21" i="3" s="1"/>
  <c r="I20" i="3"/>
  <c r="H15" i="3"/>
  <c r="F20" i="3"/>
  <c r="F19" i="3"/>
  <c r="I19" i="3" s="1"/>
  <c r="F18" i="3"/>
  <c r="I18" i="3" s="1"/>
  <c r="F17" i="3"/>
  <c r="I16" i="3"/>
  <c r="F16" i="3"/>
  <c r="G15" i="3"/>
  <c r="E15" i="3"/>
  <c r="D15" i="3"/>
  <c r="F13" i="3"/>
  <c r="I13" i="3" s="1"/>
  <c r="F12" i="3"/>
  <c r="I12" i="3" s="1"/>
  <c r="F11" i="3"/>
  <c r="I11" i="3" s="1"/>
  <c r="E36" i="3"/>
  <c r="B2" i="3"/>
  <c r="H64" i="2"/>
  <c r="D64" i="2"/>
  <c r="H63" i="2"/>
  <c r="D63" i="2"/>
  <c r="J52" i="2"/>
  <c r="G52" i="2"/>
  <c r="I51" i="2"/>
  <c r="J51" i="2" s="1"/>
  <c r="H51" i="2"/>
  <c r="G51" i="2"/>
  <c r="F51" i="2"/>
  <c r="E51" i="2"/>
  <c r="I49" i="2"/>
  <c r="I46" i="2" s="1"/>
  <c r="E49" i="2"/>
  <c r="G49" i="2" s="1"/>
  <c r="I48" i="2"/>
  <c r="J48" i="2" s="1"/>
  <c r="H48" i="2"/>
  <c r="F48" i="2"/>
  <c r="G48" i="2" s="1"/>
  <c r="E48" i="2"/>
  <c r="J47" i="2"/>
  <c r="G47" i="2"/>
  <c r="E46" i="2"/>
  <c r="J44" i="2"/>
  <c r="G44" i="2"/>
  <c r="J43" i="2"/>
  <c r="G43" i="2"/>
  <c r="J42" i="2"/>
  <c r="G42" i="2"/>
  <c r="H41" i="2"/>
  <c r="I41" i="2" s="1"/>
  <c r="J41" i="2" s="1"/>
  <c r="F41" i="2"/>
  <c r="G41" i="2" s="1"/>
  <c r="I40" i="2"/>
  <c r="J40" i="2" s="1"/>
  <c r="J39" i="2"/>
  <c r="G39" i="2"/>
  <c r="I38" i="2"/>
  <c r="I37" i="2" s="1"/>
  <c r="H38" i="2"/>
  <c r="H37" i="2" s="1"/>
  <c r="F38" i="2"/>
  <c r="E38" i="2"/>
  <c r="G38" i="2" s="1"/>
  <c r="F37" i="2"/>
  <c r="J36" i="2"/>
  <c r="G36" i="2"/>
  <c r="J35" i="2"/>
  <c r="G35" i="2"/>
  <c r="J34" i="2"/>
  <c r="G34" i="2"/>
  <c r="F33" i="2"/>
  <c r="I26" i="2"/>
  <c r="I24" i="2"/>
  <c r="J24" i="2" s="1"/>
  <c r="E24" i="2"/>
  <c r="E26" i="2" s="1"/>
  <c r="J23" i="2"/>
  <c r="H49" i="2"/>
  <c r="J22" i="2"/>
  <c r="E22" i="2"/>
  <c r="G22" i="2" s="1"/>
  <c r="J21" i="2"/>
  <c r="J20" i="2"/>
  <c r="G20" i="2"/>
  <c r="J19" i="2"/>
  <c r="G19" i="2"/>
  <c r="J18" i="2"/>
  <c r="J17" i="2"/>
  <c r="G17" i="2"/>
  <c r="G15" i="2" s="1"/>
  <c r="J16" i="2"/>
  <c r="G16" i="2"/>
  <c r="J15" i="2"/>
  <c r="I15" i="2"/>
  <c r="H15" i="2"/>
  <c r="H26" i="2" s="1"/>
  <c r="F15" i="2"/>
  <c r="F26" i="2" s="1"/>
  <c r="E15" i="2"/>
  <c r="J14" i="2"/>
  <c r="G14" i="2"/>
  <c r="J13" i="2"/>
  <c r="G13" i="2"/>
  <c r="J12" i="2"/>
  <c r="G12" i="2"/>
  <c r="J11" i="2"/>
  <c r="G11" i="2"/>
  <c r="B3" i="2"/>
  <c r="C73" i="1"/>
  <c r="C72" i="1"/>
  <c r="J57" i="1"/>
  <c r="I57" i="1"/>
  <c r="J49" i="1"/>
  <c r="J62" i="1" s="1"/>
  <c r="I49" i="1"/>
  <c r="I62" i="1" s="1"/>
  <c r="J43" i="1"/>
  <c r="I43" i="1"/>
  <c r="E40" i="1"/>
  <c r="E42" i="1" s="1"/>
  <c r="D40" i="1"/>
  <c r="D42" i="1" s="1"/>
  <c r="J37" i="1"/>
  <c r="I37" i="1"/>
  <c r="F35" i="1"/>
  <c r="J26" i="1"/>
  <c r="J39" i="1" s="1"/>
  <c r="I26" i="1"/>
  <c r="I39" i="1" s="1"/>
  <c r="E25" i="1"/>
  <c r="D25" i="1"/>
  <c r="F17" i="1"/>
  <c r="B3" i="1"/>
  <c r="D36" i="3" l="1"/>
  <c r="I10" i="3"/>
  <c r="F15" i="3"/>
  <c r="H46" i="2"/>
  <c r="H54" i="2" s="1"/>
  <c r="F46" i="2"/>
  <c r="F54" i="2"/>
  <c r="J46" i="2"/>
  <c r="J64" i="1"/>
  <c r="G46" i="2"/>
  <c r="I64" i="4"/>
  <c r="J26" i="2"/>
  <c r="G36" i="3"/>
  <c r="H36" i="3"/>
  <c r="I22" i="3"/>
  <c r="F34" i="3"/>
  <c r="I34" i="3" s="1"/>
  <c r="I33" i="3"/>
  <c r="I32" i="3" s="1"/>
  <c r="I17" i="3"/>
  <c r="I15" i="3" s="1"/>
  <c r="F22" i="3"/>
  <c r="F36" i="3" s="1"/>
  <c r="H33" i="2"/>
  <c r="J37" i="2"/>
  <c r="J33" i="2" s="1"/>
  <c r="I54" i="2"/>
  <c r="I33" i="2"/>
  <c r="G24" i="2"/>
  <c r="G26" i="2" s="1"/>
  <c r="J38" i="2"/>
  <c r="J49" i="2"/>
  <c r="E37" i="2"/>
  <c r="I64" i="1"/>
  <c r="J54" i="2" l="1"/>
  <c r="I36" i="3"/>
  <c r="E54" i="2"/>
  <c r="E33" i="2"/>
  <c r="G37" i="2"/>
  <c r="G33" i="2" l="1"/>
  <c r="G54" i="2"/>
</calcChain>
</file>

<file path=xl/comments1.xml><?xml version="1.0" encoding="utf-8"?>
<comments xmlns="http://schemas.openxmlformats.org/spreadsheetml/2006/main">
  <authors>
    <author xml:space="preserve">Sergio Armando Bautista </author>
  </authors>
  <commentList>
    <comment ref="I31" authorId="0" shapeId="0">
      <text>
        <r>
          <rPr>
            <b/>
            <sz val="9"/>
            <color indexed="81"/>
            <rFont val="Tahoma"/>
            <family val="2"/>
          </rPr>
          <t>Los totales de bienes Muebles, Inmuebles e Intangibles e inversión pública en el COG, debe de coincidir con el total de CTG gastos de capital.</t>
        </r>
      </text>
    </comment>
    <comment ref="I33" authorId="0" shapeId="0">
      <text>
        <r>
          <rPr>
            <b/>
            <sz val="9"/>
            <color indexed="81"/>
            <rFont val="Tahoma"/>
            <family val="2"/>
          </rPr>
          <t>Los totales de bienes Muebles, Inmuebles e Intangibles e inversión pública en el COG, debe de coincidir con el total de CTG gastos de capital.</t>
        </r>
      </text>
    </comment>
    <comment ref="I35" authorId="0" shapeId="0">
      <text>
        <r>
          <rPr>
            <b/>
            <sz val="9"/>
            <color indexed="81"/>
            <rFont val="Tahoma"/>
            <family val="2"/>
          </rPr>
          <t xml:space="preserve">Los importes Totales, deben de coincidir con los totales del formato Cadmón
</t>
        </r>
      </text>
    </comment>
  </commentList>
</comments>
</file>

<file path=xl/comments2.xml><?xml version="1.0" encoding="utf-8"?>
<comments xmlns="http://schemas.openxmlformats.org/spreadsheetml/2006/main">
  <authors>
    <author xml:space="preserve">Sergio Armando Bautista </author>
  </authors>
  <commentList>
    <comment ref="J64" authorId="0" shapeId="0">
      <text>
        <r>
          <rPr>
            <b/>
            <sz val="9"/>
            <color indexed="81"/>
            <rFont val="Tahoma"/>
            <family val="2"/>
          </rPr>
          <t>ESF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verificar que el total de Activo sea igual a la suma del pasivo y patrimonio.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 xml:space="preserve">Sergio Armando Bautista </author>
  </authors>
  <commentList>
    <comment ref="I32" authorId="0" shapeId="0">
      <text>
        <r>
          <rPr>
            <b/>
            <sz val="9"/>
            <color indexed="81"/>
            <rFont val="Tahoma"/>
            <family val="2"/>
          </rPr>
          <t>Los totales de bienes Muebles, Inmuebles e Intangibles e inversión pública en el COG, debe de coincidir con el total de CTG gastos de capital.</t>
        </r>
      </text>
    </comment>
    <comment ref="I34" authorId="0" shapeId="0">
      <text>
        <r>
          <rPr>
            <b/>
            <sz val="9"/>
            <color indexed="81"/>
            <rFont val="Tahoma"/>
            <family val="2"/>
          </rPr>
          <t>Los totales de bienes Muebles, Inmuebles e Intangibles e inversión pública en el COG, debe de coincidir con el total de CTG gastos de capital.</t>
        </r>
      </text>
    </comment>
    <comment ref="I36" authorId="0" shapeId="0">
      <text>
        <r>
          <rPr>
            <b/>
            <sz val="9"/>
            <color indexed="81"/>
            <rFont val="Tahoma"/>
            <family val="2"/>
          </rPr>
          <t xml:space="preserve">Los importes Totales, deben de coincidir con los totales del formato Cadmón
</t>
        </r>
      </text>
    </comment>
  </commentList>
</comments>
</file>

<file path=xl/comments4.xml><?xml version="1.0" encoding="utf-8"?>
<comments xmlns="http://schemas.openxmlformats.org/spreadsheetml/2006/main">
  <authors>
    <author xml:space="preserve">Sergio Armando Bautista </author>
  </authors>
  <commentList>
    <comment ref="J26" authorId="0" shapeId="0">
      <text>
        <r>
          <rPr>
            <b/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Tahoma"/>
            <family val="2"/>
          </rPr>
          <t>Los totales de los dos recuadros (Rubro del ingreso y Fuente de financiamiento), deben de coincidir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El importe de la </t>
        </r>
        <r>
          <rPr>
            <b/>
            <sz val="9"/>
            <color indexed="81"/>
            <rFont val="Tahoma"/>
            <family val="2"/>
          </rPr>
          <t>columna del devengado</t>
        </r>
        <r>
          <rPr>
            <sz val="9"/>
            <color indexed="81"/>
            <rFont val="Tahoma"/>
            <family val="2"/>
          </rPr>
          <t>, debe de</t>
        </r>
        <r>
          <rPr>
            <b/>
            <sz val="9"/>
            <color indexed="81"/>
            <rFont val="Tahoma"/>
            <family val="2"/>
          </rPr>
          <t xml:space="preserve"> coincidir</t>
        </r>
        <r>
          <rPr>
            <sz val="9"/>
            <color indexed="81"/>
            <rFont val="Tahoma"/>
            <family val="2"/>
          </rPr>
          <t xml:space="preserve"> con el ingreso </t>
        </r>
        <r>
          <rPr>
            <b/>
            <sz val="9"/>
            <color indexed="81"/>
            <rFont val="Tahoma"/>
            <family val="2"/>
          </rPr>
          <t>(R 33)</t>
        </r>
        <r>
          <rPr>
            <sz val="9"/>
            <color indexed="81"/>
            <rFont val="Tahoma"/>
            <family val="2"/>
          </rPr>
          <t xml:space="preserve"> en el </t>
        </r>
        <r>
          <rPr>
            <b/>
            <sz val="9"/>
            <color indexed="81"/>
            <rFont val="Tahoma"/>
            <family val="2"/>
          </rPr>
          <t>EA</t>
        </r>
        <r>
          <rPr>
            <sz val="9"/>
            <color indexed="81"/>
            <rFont val="Tahoma"/>
            <family val="2"/>
          </rPr>
          <t xml:space="preserve"> restando los otros ingresos y beneficios varios (R 31)
</t>
        </r>
      </text>
    </comment>
  </commentList>
</comments>
</file>

<file path=xl/comments5.xml><?xml version="1.0" encoding="utf-8"?>
<comments xmlns="http://schemas.openxmlformats.org/spreadsheetml/2006/main">
  <authors>
    <author xml:space="preserve">Sergio Armando Bautista </author>
  </authors>
  <commentList>
    <comment ref="J64" authorId="0" shapeId="0">
      <text>
        <r>
          <rPr>
            <b/>
            <sz val="9"/>
            <color indexed="81"/>
            <rFont val="Tahoma"/>
            <family val="2"/>
          </rPr>
          <t>ESF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verificar que el total de Activo sea igual a la suma del pasivo y patrimonio.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<sst xmlns="http://schemas.openxmlformats.org/spreadsheetml/2006/main" count="272" uniqueCount="160">
  <si>
    <t>Estado de Situación Financiera</t>
  </si>
  <si>
    <t>(Pesos)</t>
  </si>
  <si>
    <t>CONCEPTO</t>
  </si>
  <si>
    <t>Año</t>
  </si>
  <si>
    <t>2020</t>
  </si>
  <si>
    <t>2019</t>
  </si>
  <si>
    <t xml:space="preserve"> ACTIVO </t>
  </si>
  <si>
    <t>PASIVO</t>
  </si>
  <si>
    <t>Activo Circulante</t>
  </si>
  <si>
    <t>Pasivo Circulante</t>
  </si>
  <si>
    <r>
      <t xml:space="preserve">Efectivo y Equivalentes     </t>
    </r>
    <r>
      <rPr>
        <i/>
        <sz val="9"/>
        <rFont val="Arial"/>
        <family val="2"/>
      </rPr>
      <t xml:space="preserve"> (Nota 1)</t>
    </r>
  </si>
  <si>
    <r>
      <t xml:space="preserve">Cuentas por Pagar a Corto Plazo   </t>
    </r>
    <r>
      <rPr>
        <i/>
        <sz val="9"/>
        <rFont val="Arial"/>
        <family val="2"/>
      </rPr>
      <t xml:space="preserve">   (Nota 5)</t>
    </r>
  </si>
  <si>
    <r>
      <t xml:space="preserve">Derechos a Recibir Efectivo o Equivalentes    </t>
    </r>
    <r>
      <rPr>
        <i/>
        <sz val="9"/>
        <rFont val="Arial"/>
        <family val="2"/>
      </rPr>
      <t>(Nota 2)</t>
    </r>
  </si>
  <si>
    <t xml:space="preserve">Documentos por Pagar a Corto Plazo    </t>
  </si>
  <si>
    <t xml:space="preserve">Derechos a Recibir Bienes o Servicios     </t>
  </si>
  <si>
    <r>
      <t xml:space="preserve">Porción a Corto Plazo de la Deuda Pública a Largo Plazo   </t>
    </r>
    <r>
      <rPr>
        <i/>
        <sz val="9"/>
        <rFont val="Arial"/>
        <family val="2"/>
      </rPr>
      <t xml:space="preserve"> </t>
    </r>
  </si>
  <si>
    <t xml:space="preserve">Inventarios </t>
  </si>
  <si>
    <t>Títulos y Valores a Corto Plazo</t>
  </si>
  <si>
    <t xml:space="preserve">Almacenes  </t>
  </si>
  <si>
    <r>
      <t xml:space="preserve">Pasivos Diferidos a Corto Plazo   </t>
    </r>
    <r>
      <rPr>
        <i/>
        <sz val="9"/>
        <rFont val="Arial"/>
        <family val="2"/>
      </rPr>
      <t xml:space="preserve">  </t>
    </r>
  </si>
  <si>
    <t>Estimación por Pérdida o Deterioro de Activos Circulantes</t>
  </si>
  <si>
    <t xml:space="preserve">Fondos y Bienes de Terceros en Garantía y/o Administración a C P     </t>
  </si>
  <si>
    <t>Otros Activos  Circulantes</t>
  </si>
  <si>
    <t>Provisiones a Corto Plazo</t>
  </si>
  <si>
    <r>
      <t xml:space="preserve">Otros Pasivos a Corto Plazo      </t>
    </r>
    <r>
      <rPr>
        <i/>
        <sz val="9"/>
        <rFont val="Arial"/>
        <family val="2"/>
      </rPr>
      <t xml:space="preserve"> </t>
    </r>
  </si>
  <si>
    <t>Total de  Activos  Circulantes</t>
  </si>
  <si>
    <t>Total de Pasivos Circulantes</t>
  </si>
  <si>
    <t>Activo No Circulante</t>
  </si>
  <si>
    <t>Pasivo No Circulante</t>
  </si>
  <si>
    <t xml:space="preserve">Inversiones Financieras a Largo Plazo    </t>
  </si>
  <si>
    <r>
      <t xml:space="preserve">Cuentas por Pagar a Largo Plazo  </t>
    </r>
    <r>
      <rPr>
        <i/>
        <sz val="9"/>
        <rFont val="Arial"/>
        <family val="2"/>
      </rPr>
      <t xml:space="preserve">      </t>
    </r>
  </si>
  <si>
    <r>
      <t xml:space="preserve">Derechos a Recibir Efectivo o Equivalentes a Largo Plazo   </t>
    </r>
    <r>
      <rPr>
        <i/>
        <sz val="9"/>
        <rFont val="Arial"/>
        <family val="2"/>
      </rPr>
      <t xml:space="preserve"> </t>
    </r>
  </si>
  <si>
    <t>Documentos por Pagar a Largo Plazo</t>
  </si>
  <si>
    <r>
      <t xml:space="preserve">Bienes Inmuebles, Infraestructura y Construcciones en Proceso   </t>
    </r>
    <r>
      <rPr>
        <i/>
        <sz val="9"/>
        <rFont val="Arial"/>
        <family val="2"/>
      </rPr>
      <t xml:space="preserve"> </t>
    </r>
  </si>
  <si>
    <r>
      <t xml:space="preserve">Deuda Pública a Largo Plazo            </t>
    </r>
    <r>
      <rPr>
        <i/>
        <sz val="9"/>
        <rFont val="Arial"/>
        <family val="2"/>
      </rPr>
      <t xml:space="preserve"> </t>
    </r>
  </si>
  <si>
    <r>
      <t xml:space="preserve">Bienes Muebles            </t>
    </r>
    <r>
      <rPr>
        <i/>
        <sz val="9"/>
        <rFont val="Arial"/>
        <family val="2"/>
      </rPr>
      <t xml:space="preserve"> (Nota 3)</t>
    </r>
  </si>
  <si>
    <t>Pasivos Diferidos a Largo Plazo</t>
  </si>
  <si>
    <t>Activos Intangibles       (Nota 4)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</si>
  <si>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</si>
  <si>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</si>
  <si>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</si>
  <si>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</si>
  <si>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</si>
  <si>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</si>
  <si>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</si>
  <si>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</si>
  <si>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</si>
  <si>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</si>
  <si>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Activo</t>
  </si>
  <si>
    <r>
      <t xml:space="preserve">Hacienda Pública/Patrimonio Contribuido     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  </t>
    </r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</si>
  <si>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</si>
  <si>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</si>
  <si>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</si>
  <si>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</si>
  <si>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</si>
  <si>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</si>
  <si>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</si>
  <si>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</si>
  <si>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</si>
  <si>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</si>
  <si>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</si>
  <si>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</si>
  <si>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</si>
  <si>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</si>
  <si>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Bajo protesta de decir verdad declaramos que los Estados Financieros y sus Notas son razonablemente correctos y responsabilidad del emisor</t>
  </si>
  <si>
    <t>C. MARISOL BRISEÑO GUZMAN</t>
  </si>
  <si>
    <t>DIRECTORA IMJUVET</t>
  </si>
  <si>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</si>
  <si>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</si>
  <si>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</si>
  <si>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</si>
  <si>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</si>
  <si>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</si>
  <si>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</si>
  <si>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</si>
  <si>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</si>
  <si>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</si>
  <si>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</si>
  <si>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</si>
  <si>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</si>
  <si>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</si>
  <si>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</si>
  <si>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</si>
  <si>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</si>
  <si>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</si>
  <si>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</si>
  <si>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</si>
  <si>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</si>
  <si>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</si>
  <si>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</si>
  <si>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</si>
  <si>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 xml:space="preserve"> 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</si>
  <si>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</si>
  <si>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</si>
  <si>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</si>
  <si>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</si>
  <si>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</si>
  <si>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</si>
  <si>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</si>
  <si>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</si>
  <si>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</si>
  <si>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</si>
  <si>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</si>
  <si>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</si>
  <si>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</si>
  <si>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</si>
  <si>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</si>
  <si>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</si>
  <si>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</si>
  <si>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</si>
  <si>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</si>
  <si>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</si>
  <si>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Servicios Personales</t>
  </si>
  <si>
    <t>Remuneraciones al Personal de Carácter Permanente</t>
  </si>
  <si>
    <t>12000</t>
  </si>
  <si>
    <t>Remuneraciones al Personal de Carácter Transitorio</t>
  </si>
  <si>
    <t>13000</t>
  </si>
  <si>
    <t>Remuneraciones Adicionales y Especiales</t>
  </si>
  <si>
    <t>Materiales y Suministros</t>
  </si>
  <si>
    <t>21000</t>
  </si>
  <si>
    <t>Materiales de Administración, Emisión de Documentos y Artículos Oficiales</t>
  </si>
  <si>
    <t>22000</t>
  </si>
  <si>
    <t>Alimentos y Utensilios</t>
  </si>
  <si>
    <t>24000</t>
  </si>
  <si>
    <t>Materiales y Articulos de Construccion y Reparación</t>
  </si>
  <si>
    <t>25000</t>
  </si>
  <si>
    <t>Productos Quimicos Farmaceuticos</t>
  </si>
  <si>
    <t>26000</t>
  </si>
  <si>
    <t>Combustibles, Lubricantes y Aditivos</t>
  </si>
  <si>
    <t>29000</t>
  </si>
  <si>
    <t>Herramientas, Refacciones y Accesorios Menores</t>
  </si>
  <si>
    <t>Servicios Generales</t>
  </si>
  <si>
    <t>31000</t>
  </si>
  <si>
    <t>Servicios Básicos</t>
  </si>
  <si>
    <t>32000</t>
  </si>
  <si>
    <t>Servicios de Arrendamiento</t>
  </si>
  <si>
    <t>33000</t>
  </si>
  <si>
    <t>Servicios Profesionales, cientificos, tecnicos, y otros servicios</t>
  </si>
  <si>
    <t>34000</t>
  </si>
  <si>
    <t>Servicios Financieros, Bancarios y Comerciales</t>
  </si>
  <si>
    <t>35000</t>
  </si>
  <si>
    <t>Servicios de Instalación, Reparación, Mantenimiento y Conservación</t>
  </si>
  <si>
    <t>36000</t>
  </si>
  <si>
    <t>Servicios de Comunicación Social y Publicidad.</t>
  </si>
  <si>
    <t>37000</t>
  </si>
  <si>
    <t>Servicios de Traslado y Viáticos</t>
  </si>
  <si>
    <t>38000</t>
  </si>
  <si>
    <t>Servicios Oficiales</t>
  </si>
  <si>
    <t>39000</t>
  </si>
  <si>
    <t>Otros Servicios Generales</t>
  </si>
  <si>
    <t>Transferencias, Asignaciones, Subsidios y otras Ayudas</t>
  </si>
  <si>
    <t>Ayudas Sociales</t>
  </si>
  <si>
    <t>Bienes Muebles, Inmuebles e Intangibles</t>
  </si>
  <si>
    <t>Mobiliario y Equipo de Administración</t>
  </si>
  <si>
    <t>Total del Gasto</t>
  </si>
  <si>
    <t>Al 31 de Diciembre del 2020</t>
  </si>
  <si>
    <t>Del 01 de Enero al 31 de Marzo del 2021</t>
  </si>
  <si>
    <t>2021</t>
  </si>
  <si>
    <t>15000</t>
  </si>
  <si>
    <t>Otras Prestaciones Sociales y Economicas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</si>
</sst>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_-* #,##0_-;\-* #,##0_-;_-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7"/>
      <color theme="1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7"/>
      <color theme="0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36"/>
      <color theme="0"/>
      <name val="Arial"/>
      <family val="2"/>
    </font>
    <font>
      <sz val="7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9" fillId="0" borderId="0"/>
    <xf numFmtId="0" fontId="9" fillId="0" borderId="0"/>
    <xf numFmtId="0" fontId="1" fillId="0" borderId="0"/>
    <xf numFmtId="43" fontId="35" fillId="0" borderId="0" applyFont="0" applyFill="0" applyBorder="0" applyAlignment="0" applyProtection="0"/>
  </cellStyleXfs>
  <cellXfs count="241">
    <xf numFmtId="0" fontId="0" fillId="0" borderId="0" xfId="0"/>
    <xf numFmtId="3" fontId="4" fillId="2" borderId="0" xfId="0" applyNumberFormat="1" applyFont="1" applyFill="1" applyProtection="1">
      <protection locked="0"/>
    </xf>
    <xf numFmtId="3" fontId="4" fillId="2" borderId="0" xfId="0" applyNumberFormat="1" applyFont="1" applyFill="1" applyAlignment="1" applyProtection="1">
      <alignment vertical="top"/>
      <protection locked="0"/>
    </xf>
    <xf numFmtId="3" fontId="4" fillId="2" borderId="0" xfId="0" applyNumberFormat="1" applyFont="1" applyFill="1" applyAlignment="1" applyProtection="1">
      <protection locked="0"/>
    </xf>
    <xf numFmtId="3" fontId="5" fillId="2" borderId="0" xfId="0" applyNumberFormat="1" applyFont="1" applyFill="1" applyAlignment="1" applyProtection="1">
      <alignment horizontal="right" vertical="top"/>
      <protection locked="0"/>
    </xf>
    <xf numFmtId="3" fontId="4" fillId="2" borderId="0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0" xfId="0" applyNumberFormat="1" applyFont="1" applyFill="1" applyBorder="1" applyAlignment="1" applyProtection="1">
      <alignment vertical="top"/>
      <protection locked="0"/>
    </xf>
    <xf numFmtId="3" fontId="6" fillId="2" borderId="0" xfId="0" applyNumberFormat="1" applyFont="1" applyFill="1" applyBorder="1" applyAlignment="1" applyProtection="1">
      <alignment horizontal="right" vertical="top"/>
      <protection locked="0"/>
    </xf>
    <xf numFmtId="3" fontId="8" fillId="2" borderId="0" xfId="0" applyNumberFormat="1" applyFont="1" applyFill="1" applyBorder="1" applyAlignment="1" applyProtection="1">
      <protection locked="0"/>
    </xf>
    <xf numFmtId="3" fontId="6" fillId="2" borderId="0" xfId="0" applyNumberFormat="1" applyFont="1" applyFill="1" applyAlignment="1" applyProtection="1">
      <alignment vertical="top"/>
      <protection locked="0"/>
    </xf>
    <xf numFmtId="3" fontId="8" fillId="2" borderId="0" xfId="2" applyNumberFormat="1" applyFont="1" applyFill="1" applyBorder="1" applyAlignment="1" applyProtection="1">
      <alignment vertical="center"/>
      <protection locked="0"/>
    </xf>
    <xf numFmtId="3" fontId="10" fillId="2" borderId="0" xfId="2" applyNumberFormat="1" applyFont="1" applyFill="1" applyBorder="1" applyAlignment="1" applyProtection="1">
      <alignment vertical="center"/>
      <protection locked="0"/>
    </xf>
    <xf numFmtId="3" fontId="11" fillId="2" borderId="0" xfId="2" applyNumberFormat="1" applyFont="1" applyFill="1" applyBorder="1" applyAlignment="1" applyProtection="1">
      <alignment horizontal="right" vertical="top"/>
      <protection locked="0"/>
    </xf>
    <xf numFmtId="3" fontId="4" fillId="2" borderId="0" xfId="0" applyNumberFormat="1" applyFont="1" applyFill="1" applyBorder="1" applyAlignment="1" applyProtection="1">
      <alignment vertical="top"/>
      <protection locked="0"/>
    </xf>
    <xf numFmtId="3" fontId="13" fillId="3" borderId="2" xfId="0" applyNumberFormat="1" applyFont="1" applyFill="1" applyBorder="1" applyAlignment="1" applyProtection="1">
      <alignment horizontal="centerContinuous"/>
      <protection locked="0"/>
    </xf>
    <xf numFmtId="3" fontId="9" fillId="3" borderId="3" xfId="0" applyNumberFormat="1" applyFont="1" applyFill="1" applyBorder="1" applyProtection="1">
      <protection locked="0"/>
    </xf>
    <xf numFmtId="3" fontId="12" fillId="2" borderId="0" xfId="0" applyNumberFormat="1" applyFont="1" applyFill="1" applyAlignment="1" applyProtection="1">
      <alignment vertical="top"/>
      <protection locked="0"/>
    </xf>
    <xf numFmtId="3" fontId="12" fillId="2" borderId="0" xfId="0" applyNumberFormat="1" applyFont="1" applyFill="1" applyBorder="1" applyProtection="1">
      <protection locked="0"/>
    </xf>
    <xf numFmtId="49" fontId="13" fillId="3" borderId="5" xfId="1" applyNumberFormat="1" applyFont="1" applyFill="1" applyBorder="1" applyAlignment="1" applyProtection="1">
      <alignment horizontal="center"/>
      <protection locked="0"/>
    </xf>
    <xf numFmtId="3" fontId="9" fillId="3" borderId="6" xfId="0" applyNumberFormat="1" applyFont="1" applyFill="1" applyBorder="1" applyProtection="1">
      <protection locked="0"/>
    </xf>
    <xf numFmtId="3" fontId="10" fillId="2" borderId="7" xfId="2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Protection="1">
      <protection locked="0"/>
    </xf>
    <xf numFmtId="3" fontId="4" fillId="2" borderId="7" xfId="0" applyNumberFormat="1" applyFont="1" applyFill="1" applyBorder="1" applyAlignment="1" applyProtection="1">
      <alignment vertical="top"/>
      <protection locked="0"/>
    </xf>
    <xf numFmtId="3" fontId="14" fillId="2" borderId="0" xfId="1" applyNumberFormat="1" applyFont="1" applyFill="1" applyBorder="1" applyAlignment="1" applyProtection="1">
      <alignment vertical="top"/>
      <protection locked="0"/>
    </xf>
    <xf numFmtId="3" fontId="14" fillId="2" borderId="0" xfId="0" applyNumberFormat="1" applyFont="1" applyFill="1" applyBorder="1" applyAlignment="1" applyProtection="1">
      <alignment vertical="top"/>
      <protection locked="0"/>
    </xf>
    <xf numFmtId="3" fontId="5" fillId="2" borderId="0" xfId="0" applyNumberFormat="1" applyFont="1" applyFill="1" applyBorder="1" applyAlignment="1" applyProtection="1">
      <alignment horizontal="right" vertical="top"/>
      <protection locked="0"/>
    </xf>
    <xf numFmtId="3" fontId="10" fillId="2" borderId="0" xfId="0" applyNumberFormat="1" applyFont="1" applyFill="1" applyBorder="1" applyAlignment="1" applyProtection="1">
      <alignment vertical="top"/>
      <protection locked="0"/>
    </xf>
    <xf numFmtId="3" fontId="10" fillId="2" borderId="0" xfId="0" applyNumberFormat="1" applyFont="1" applyFill="1" applyBorder="1" applyAlignment="1" applyProtection="1">
      <alignment vertical="top" wrapText="1"/>
      <protection locked="0"/>
    </xf>
    <xf numFmtId="3" fontId="15" fillId="2" borderId="0" xfId="0" applyNumberFormat="1" applyFont="1" applyFill="1" applyBorder="1" applyAlignment="1" applyProtection="1">
      <alignment vertical="top" wrapText="1"/>
      <protection locked="0"/>
    </xf>
    <xf numFmtId="3" fontId="15" fillId="2" borderId="0" xfId="0" applyNumberFormat="1" applyFont="1" applyFill="1" applyBorder="1" applyAlignment="1" applyProtection="1">
      <alignment vertical="top"/>
      <protection locked="0"/>
    </xf>
    <xf numFmtId="43" fontId="14" fillId="2" borderId="0" xfId="1" applyFont="1" applyFill="1" applyBorder="1" applyAlignment="1" applyProtection="1">
      <alignment vertical="top"/>
      <protection locked="0"/>
    </xf>
    <xf numFmtId="3" fontId="17" fillId="2" borderId="0" xfId="0" applyNumberFormat="1" applyFont="1" applyFill="1" applyBorder="1" applyAlignment="1" applyProtection="1">
      <alignment horizontal="right" vertical="top"/>
    </xf>
    <xf numFmtId="43" fontId="4" fillId="2" borderId="0" xfId="1" applyFont="1" applyFill="1" applyBorder="1" applyProtection="1">
      <protection locked="0"/>
    </xf>
    <xf numFmtId="3" fontId="14" fillId="2" borderId="0" xfId="0" applyNumberFormat="1" applyFont="1" applyFill="1" applyBorder="1" applyAlignment="1" applyProtection="1">
      <alignment vertical="top" wrapText="1"/>
      <protection locked="0"/>
    </xf>
    <xf numFmtId="3" fontId="14" fillId="2" borderId="0" xfId="0" applyNumberFormat="1" applyFont="1" applyFill="1" applyBorder="1" applyAlignment="1" applyProtection="1">
      <alignment horizontal="left" vertical="top" wrapText="1"/>
      <protection locked="0"/>
    </xf>
    <xf numFmtId="3" fontId="18" fillId="2" borderId="7" xfId="0" applyNumberFormat="1" applyFont="1" applyFill="1" applyBorder="1" applyAlignment="1" applyProtection="1">
      <alignment vertical="top"/>
      <protection locked="0"/>
    </xf>
    <xf numFmtId="43" fontId="10" fillId="2" borderId="0" xfId="1" applyFont="1" applyFill="1" applyBorder="1" applyAlignment="1" applyProtection="1">
      <alignment vertical="top"/>
    </xf>
    <xf numFmtId="3" fontId="19" fillId="2" borderId="0" xfId="0" applyNumberFormat="1" applyFont="1" applyFill="1" applyBorder="1" applyAlignment="1" applyProtection="1">
      <alignment horizontal="right" vertical="top"/>
      <protection locked="0"/>
    </xf>
    <xf numFmtId="43" fontId="10" fillId="2" borderId="0" xfId="1" applyFont="1" applyFill="1" applyBorder="1" applyAlignment="1" applyProtection="1">
      <alignment vertical="top"/>
      <protection locked="0"/>
    </xf>
    <xf numFmtId="3" fontId="10" fillId="2" borderId="0" xfId="0" applyNumberFormat="1" applyFont="1" applyFill="1" applyBorder="1" applyAlignment="1" applyProtection="1">
      <alignment horizontal="left" vertical="top" wrapText="1"/>
      <protection locked="0"/>
    </xf>
    <xf numFmtId="165" fontId="10" fillId="2" borderId="0" xfId="1" applyNumberFormat="1" applyFont="1" applyFill="1" applyBorder="1" applyAlignment="1" applyProtection="1">
      <alignment vertical="top"/>
      <protection locked="0"/>
    </xf>
    <xf numFmtId="165" fontId="14" fillId="2" borderId="0" xfId="1" applyNumberFormat="1" applyFont="1" applyFill="1" applyBorder="1" applyAlignment="1" applyProtection="1">
      <alignment vertical="top"/>
      <protection locked="0"/>
    </xf>
    <xf numFmtId="3" fontId="4" fillId="2" borderId="0" xfId="0" applyNumberFormat="1" applyFont="1" applyFill="1" applyBorder="1" applyAlignment="1" applyProtection="1">
      <alignment vertical="top" wrapText="1"/>
      <protection locked="0"/>
    </xf>
    <xf numFmtId="165" fontId="14" fillId="2" borderId="0" xfId="0" applyNumberFormat="1" applyFont="1" applyFill="1" applyBorder="1" applyAlignment="1" applyProtection="1">
      <alignment vertical="top"/>
      <protection locked="0"/>
    </xf>
    <xf numFmtId="165" fontId="10" fillId="2" borderId="0" xfId="0" applyNumberFormat="1" applyFont="1" applyFill="1" applyBorder="1" applyAlignment="1" applyProtection="1">
      <alignment vertical="top"/>
    </xf>
    <xf numFmtId="3" fontId="10" fillId="2" borderId="0" xfId="0" applyNumberFormat="1" applyFont="1" applyFill="1" applyBorder="1" applyAlignment="1" applyProtection="1">
      <alignment horizontal="left" vertical="top"/>
      <protection locked="0"/>
    </xf>
    <xf numFmtId="43" fontId="10" fillId="0" borderId="0" xfId="1" applyFont="1" applyFill="1" applyBorder="1" applyAlignment="1" applyProtection="1">
      <alignment vertical="top"/>
    </xf>
    <xf numFmtId="165" fontId="10" fillId="2" borderId="0" xfId="1" applyNumberFormat="1" applyFont="1" applyFill="1" applyBorder="1" applyAlignment="1" applyProtection="1">
      <alignment vertical="top"/>
    </xf>
    <xf numFmtId="43" fontId="16" fillId="2" borderId="0" xfId="1" applyFont="1" applyFill="1" applyBorder="1" applyAlignment="1" applyProtection="1">
      <alignment vertical="top"/>
      <protection locked="0"/>
    </xf>
    <xf numFmtId="43" fontId="14" fillId="2" borderId="0" xfId="1" applyFont="1" applyFill="1" applyBorder="1" applyAlignment="1" applyProtection="1">
      <alignment vertical="top"/>
    </xf>
    <xf numFmtId="3" fontId="14" fillId="2" borderId="0" xfId="0" applyNumberFormat="1" applyFont="1" applyFill="1" applyBorder="1" applyAlignment="1" applyProtection="1">
      <alignment horizontal="left" vertical="top"/>
      <protection locked="0"/>
    </xf>
    <xf numFmtId="3" fontId="4" fillId="2" borderId="4" xfId="0" applyNumberFormat="1" applyFont="1" applyFill="1" applyBorder="1" applyAlignment="1" applyProtection="1">
      <alignment vertical="top"/>
      <protection locked="0"/>
    </xf>
    <xf numFmtId="3" fontId="4" fillId="2" borderId="5" xfId="0" applyNumberFormat="1" applyFont="1" applyFill="1" applyBorder="1" applyAlignment="1" applyProtection="1">
      <alignment vertical="top"/>
      <protection locked="0"/>
    </xf>
    <xf numFmtId="3" fontId="5" fillId="2" borderId="5" xfId="0" applyNumberFormat="1" applyFont="1" applyFill="1" applyBorder="1" applyAlignment="1" applyProtection="1">
      <alignment horizontal="right" vertical="top"/>
      <protection locked="0"/>
    </xf>
    <xf numFmtId="3" fontId="4" fillId="2" borderId="8" xfId="0" applyNumberFormat="1" applyFont="1" applyFill="1" applyBorder="1" applyProtection="1">
      <protection locked="0"/>
    </xf>
    <xf numFmtId="3" fontId="14" fillId="2" borderId="0" xfId="0" applyNumberFormat="1" applyFont="1" applyFill="1" applyBorder="1" applyProtection="1">
      <protection locked="0"/>
    </xf>
    <xf numFmtId="3" fontId="14" fillId="2" borderId="0" xfId="1" applyNumberFormat="1" applyFont="1" applyFill="1" applyBorder="1" applyProtection="1">
      <protection locked="0"/>
    </xf>
    <xf numFmtId="3" fontId="14" fillId="2" borderId="0" xfId="0" applyNumberFormat="1" applyFont="1" applyFill="1" applyBorder="1" applyAlignment="1" applyProtection="1">
      <alignment vertical="center"/>
      <protection locked="0"/>
    </xf>
    <xf numFmtId="3" fontId="4" fillId="2" borderId="5" xfId="0" applyNumberFormat="1" applyFont="1" applyFill="1" applyBorder="1" applyProtection="1">
      <protection locked="0"/>
    </xf>
    <xf numFmtId="3" fontId="14" fillId="2" borderId="5" xfId="0" applyNumberFormat="1" applyFont="1" applyFill="1" applyBorder="1" applyAlignment="1" applyProtection="1">
      <alignment vertical="top"/>
      <protection locked="0"/>
    </xf>
    <xf numFmtId="3" fontId="14" fillId="2" borderId="5" xfId="0" applyNumberFormat="1" applyFont="1" applyFill="1" applyBorder="1" applyProtection="1">
      <protection locked="0"/>
    </xf>
    <xf numFmtId="3" fontId="14" fillId="2" borderId="5" xfId="1" applyNumberFormat="1" applyFont="1" applyFill="1" applyBorder="1" applyProtection="1">
      <protection locked="0"/>
    </xf>
    <xf numFmtId="3" fontId="14" fillId="2" borderId="5" xfId="0" applyNumberFormat="1" applyFont="1" applyFill="1" applyBorder="1" applyAlignment="1" applyProtection="1">
      <alignment vertical="center"/>
      <protection locked="0"/>
    </xf>
    <xf numFmtId="3" fontId="10" fillId="2" borderId="0" xfId="0" applyNumberFormat="1" applyFont="1" applyFill="1" applyBorder="1" applyAlignment="1" applyProtection="1">
      <alignment horizontal="right" vertical="top"/>
      <protection locked="0"/>
    </xf>
    <xf numFmtId="3" fontId="21" fillId="2" borderId="0" xfId="1" applyNumberFormat="1" applyFont="1" applyFill="1" applyBorder="1" applyAlignment="1" applyProtection="1">
      <alignment horizontal="right" vertical="top"/>
      <protection locked="0"/>
    </xf>
    <xf numFmtId="3" fontId="14" fillId="2" borderId="0" xfId="0" applyNumberFormat="1" applyFont="1" applyFill="1" applyBorder="1" applyAlignment="1" applyProtection="1">
      <alignment horizontal="right"/>
      <protection locked="0"/>
    </xf>
    <xf numFmtId="3" fontId="24" fillId="2" borderId="0" xfId="0" applyNumberFormat="1" applyFont="1" applyFill="1" applyProtection="1">
      <protection locked="0"/>
    </xf>
    <xf numFmtId="3" fontId="24" fillId="0" borderId="0" xfId="0" applyNumberFormat="1" applyFont="1" applyProtection="1">
      <protection locked="0"/>
    </xf>
    <xf numFmtId="3" fontId="25" fillId="2" borderId="0" xfId="4" applyNumberFormat="1" applyFont="1" applyFill="1" applyProtection="1">
      <protection locked="0"/>
    </xf>
    <xf numFmtId="3" fontId="10" fillId="2" borderId="0" xfId="4" applyNumberFormat="1" applyFont="1" applyFill="1" applyProtection="1">
      <protection locked="0"/>
    </xf>
    <xf numFmtId="3" fontId="14" fillId="2" borderId="0" xfId="0" applyNumberFormat="1" applyFont="1" applyFill="1" applyProtection="1">
      <protection locked="0"/>
    </xf>
    <xf numFmtId="3" fontId="10" fillId="2" borderId="0" xfId="4" applyNumberFormat="1" applyFont="1" applyFill="1" applyAlignment="1" applyProtection="1">
      <alignment horizontal="center"/>
      <protection locked="0"/>
    </xf>
    <xf numFmtId="3" fontId="25" fillId="2" borderId="0" xfId="4" applyNumberFormat="1" applyFont="1" applyFill="1" applyAlignment="1" applyProtection="1">
      <protection locked="0"/>
    </xf>
    <xf numFmtId="3" fontId="10" fillId="3" borderId="9" xfId="4" applyNumberFormat="1" applyFont="1" applyFill="1" applyBorder="1" applyAlignment="1" applyProtection="1">
      <alignment horizontal="center" vertical="center"/>
      <protection locked="0"/>
    </xf>
    <xf numFmtId="3" fontId="10" fillId="3" borderId="9" xfId="4" applyNumberFormat="1" applyFont="1" applyFill="1" applyBorder="1" applyAlignment="1" applyProtection="1">
      <alignment horizontal="center" wrapText="1"/>
      <protection locked="0"/>
    </xf>
    <xf numFmtId="3" fontId="25" fillId="0" borderId="0" xfId="0" applyNumberFormat="1" applyFont="1" applyProtection="1">
      <protection locked="0"/>
    </xf>
    <xf numFmtId="3" fontId="24" fillId="2" borderId="0" xfId="4" applyNumberFormat="1" applyFont="1" applyFill="1" applyProtection="1">
      <protection locked="0"/>
    </xf>
    <xf numFmtId="3" fontId="26" fillId="2" borderId="1" xfId="4" applyNumberFormat="1" applyFont="1" applyFill="1" applyBorder="1" applyProtection="1">
      <protection locked="0"/>
    </xf>
    <xf numFmtId="3" fontId="26" fillId="2" borderId="2" xfId="4" applyNumberFormat="1" applyFont="1" applyFill="1" applyBorder="1" applyProtection="1">
      <protection locked="0"/>
    </xf>
    <xf numFmtId="3" fontId="26" fillId="2" borderId="3" xfId="4" applyNumberFormat="1" applyFont="1" applyFill="1" applyBorder="1" applyProtection="1">
      <protection locked="0"/>
    </xf>
    <xf numFmtId="3" fontId="26" fillId="2" borderId="3" xfId="4" applyNumberFormat="1" applyFont="1" applyFill="1" applyBorder="1" applyAlignment="1" applyProtection="1">
      <alignment horizontal="center"/>
      <protection locked="0"/>
    </xf>
    <xf numFmtId="3" fontId="26" fillId="2" borderId="10" xfId="4" applyNumberFormat="1" applyFont="1" applyFill="1" applyBorder="1" applyAlignment="1" applyProtection="1">
      <alignment horizontal="center"/>
      <protection locked="0"/>
    </xf>
    <xf numFmtId="3" fontId="24" fillId="0" borderId="0" xfId="0" applyNumberFormat="1" applyFont="1" applyAlignment="1" applyProtection="1">
      <alignment horizontal="center"/>
      <protection locked="0"/>
    </xf>
    <xf numFmtId="43" fontId="24" fillId="0" borderId="0" xfId="1" applyFont="1" applyAlignment="1" applyProtection="1">
      <alignment horizontal="center"/>
      <protection locked="0"/>
    </xf>
    <xf numFmtId="3" fontId="27" fillId="2" borderId="11" xfId="0" applyNumberFormat="1" applyFont="1" applyFill="1" applyBorder="1" applyAlignment="1" applyProtection="1">
      <alignment vertical="center" wrapText="1"/>
      <protection locked="0"/>
    </xf>
    <xf numFmtId="3" fontId="27" fillId="2" borderId="11" xfId="0" applyNumberFormat="1" applyFont="1" applyFill="1" applyBorder="1" applyAlignment="1" applyProtection="1">
      <alignment vertical="center" wrapText="1"/>
    </xf>
    <xf numFmtId="43" fontId="27" fillId="2" borderId="11" xfId="1" applyFont="1" applyFill="1" applyBorder="1" applyAlignment="1" applyProtection="1">
      <alignment vertical="center" wrapText="1"/>
    </xf>
    <xf numFmtId="43" fontId="24" fillId="0" borderId="0" xfId="1" applyFont="1" applyProtection="1">
      <protection locked="0"/>
    </xf>
    <xf numFmtId="3" fontId="4" fillId="0" borderId="0" xfId="0" applyNumberFormat="1" applyFont="1" applyProtection="1">
      <protection locked="0"/>
    </xf>
    <xf numFmtId="43" fontId="4" fillId="0" borderId="0" xfId="1" applyFont="1" applyProtection="1">
      <protection locked="0"/>
    </xf>
    <xf numFmtId="43" fontId="18" fillId="0" borderId="0" xfId="1" applyFont="1" applyProtection="1">
      <protection locked="0"/>
    </xf>
    <xf numFmtId="3" fontId="28" fillId="2" borderId="7" xfId="4" applyNumberFormat="1" applyFont="1" applyFill="1" applyBorder="1" applyAlignment="1" applyProtection="1">
      <alignment horizontal="center" vertical="center"/>
      <protection locked="0"/>
    </xf>
    <xf numFmtId="43" fontId="27" fillId="2" borderId="11" xfId="1" applyFont="1" applyFill="1" applyBorder="1" applyAlignment="1" applyProtection="1">
      <alignment vertical="center" wrapText="1"/>
      <protection locked="0"/>
    </xf>
    <xf numFmtId="3" fontId="29" fillId="2" borderId="0" xfId="4" applyNumberFormat="1" applyFont="1" applyFill="1" applyProtection="1">
      <protection locked="0"/>
    </xf>
    <xf numFmtId="43" fontId="27" fillId="0" borderId="11" xfId="1" applyFont="1" applyFill="1" applyBorder="1" applyAlignment="1" applyProtection="1">
      <alignment vertical="center" wrapText="1"/>
      <protection locked="0"/>
    </xf>
    <xf numFmtId="3" fontId="28" fillId="2" borderId="4" xfId="4" applyNumberFormat="1" applyFont="1" applyFill="1" applyBorder="1" applyAlignment="1" applyProtection="1">
      <alignment horizontal="center" vertical="center"/>
      <protection locked="0"/>
    </xf>
    <xf numFmtId="3" fontId="28" fillId="2" borderId="5" xfId="4" applyNumberFormat="1" applyFont="1" applyFill="1" applyBorder="1" applyAlignment="1" applyProtection="1">
      <alignment horizontal="center" vertical="center"/>
      <protection locked="0"/>
    </xf>
    <xf numFmtId="3" fontId="28" fillId="2" borderId="8" xfId="4" applyNumberFormat="1" applyFont="1" applyFill="1" applyBorder="1" applyAlignment="1" applyProtection="1">
      <alignment wrapText="1"/>
      <protection locked="0"/>
    </xf>
    <xf numFmtId="43" fontId="28" fillId="2" borderId="8" xfId="1" applyFont="1" applyFill="1" applyBorder="1" applyAlignment="1" applyProtection="1">
      <alignment horizontal="center"/>
      <protection locked="0"/>
    </xf>
    <xf numFmtId="43" fontId="28" fillId="2" borderId="12" xfId="1" applyFont="1" applyFill="1" applyBorder="1" applyAlignment="1" applyProtection="1">
      <alignment horizontal="center"/>
      <protection locked="0"/>
    </xf>
    <xf numFmtId="3" fontId="30" fillId="2" borderId="13" xfId="4" applyNumberFormat="1" applyFont="1" applyFill="1" applyBorder="1" applyAlignment="1" applyProtection="1">
      <alignment horizontal="centerContinuous"/>
      <protection locked="0"/>
    </xf>
    <xf numFmtId="3" fontId="30" fillId="2" borderId="14" xfId="4" applyNumberFormat="1" applyFont="1" applyFill="1" applyBorder="1" applyAlignment="1" applyProtection="1">
      <alignment horizontal="centerContinuous"/>
      <protection locked="0"/>
    </xf>
    <xf numFmtId="3" fontId="30" fillId="2" borderId="15" xfId="4" applyNumberFormat="1" applyFont="1" applyFill="1" applyBorder="1" applyAlignment="1" applyProtection="1">
      <alignment horizontal="left" wrapText="1"/>
      <protection locked="0"/>
    </xf>
    <xf numFmtId="43" fontId="31" fillId="3" borderId="11" xfId="1" applyFont="1" applyFill="1" applyBorder="1" applyAlignment="1" applyProtection="1">
      <alignment vertical="center" wrapText="1"/>
    </xf>
    <xf numFmtId="3" fontId="14" fillId="2" borderId="2" xfId="0" applyNumberFormat="1" applyFont="1" applyFill="1" applyBorder="1" applyAlignment="1" applyProtection="1">
      <alignment vertical="top" wrapText="1"/>
      <protection locked="0"/>
    </xf>
    <xf numFmtId="43" fontId="10" fillId="2" borderId="2" xfId="1" applyFont="1" applyFill="1" applyBorder="1" applyAlignment="1" applyProtection="1">
      <alignment vertical="top" wrapText="1"/>
      <protection locked="0"/>
    </xf>
    <xf numFmtId="3" fontId="25" fillId="2" borderId="0" xfId="4" applyNumberFormat="1" applyFont="1" applyFill="1" applyAlignment="1" applyProtection="1">
      <alignment horizontal="center"/>
      <protection locked="0"/>
    </xf>
    <xf numFmtId="3" fontId="29" fillId="2" borderId="7" xfId="4" applyNumberFormat="1" applyFont="1" applyFill="1" applyBorder="1" applyAlignment="1" applyProtection="1">
      <alignment horizontal="left"/>
      <protection locked="0"/>
    </xf>
    <xf numFmtId="3" fontId="29" fillId="2" borderId="0" xfId="4" applyNumberFormat="1" applyFont="1" applyFill="1" applyBorder="1" applyAlignment="1" applyProtection="1">
      <alignment horizontal="left"/>
      <protection locked="0"/>
    </xf>
    <xf numFmtId="3" fontId="24" fillId="2" borderId="6" xfId="0" applyNumberFormat="1" applyFont="1" applyFill="1" applyBorder="1" applyProtection="1">
      <protection locked="0"/>
    </xf>
    <xf numFmtId="3" fontId="32" fillId="2" borderId="11" xfId="0" applyNumberFormat="1" applyFont="1" applyFill="1" applyBorder="1" applyAlignment="1" applyProtection="1">
      <alignment vertical="center" wrapText="1"/>
    </xf>
    <xf numFmtId="3" fontId="26" fillId="2" borderId="7" xfId="4" applyNumberFormat="1" applyFont="1" applyFill="1" applyBorder="1" applyAlignment="1" applyProtection="1">
      <alignment horizontal="center" vertical="center"/>
      <protection locked="0"/>
    </xf>
    <xf numFmtId="3" fontId="33" fillId="2" borderId="11" xfId="0" applyNumberFormat="1" applyFont="1" applyFill="1" applyBorder="1" applyAlignment="1" applyProtection="1">
      <alignment vertical="center" wrapText="1"/>
      <protection locked="0"/>
    </xf>
    <xf numFmtId="3" fontId="33" fillId="2" borderId="11" xfId="0" applyNumberFormat="1" applyFont="1" applyFill="1" applyBorder="1" applyAlignment="1" applyProtection="1">
      <alignment vertical="center" wrapText="1"/>
    </xf>
    <xf numFmtId="3" fontId="34" fillId="0" borderId="0" xfId="0" applyNumberFormat="1" applyFont="1" applyFill="1" applyProtection="1">
      <protection locked="0"/>
    </xf>
    <xf numFmtId="3" fontId="24" fillId="2" borderId="0" xfId="0" applyNumberFormat="1" applyFont="1" applyFill="1" applyBorder="1" applyProtection="1">
      <protection locked="0"/>
    </xf>
    <xf numFmtId="3" fontId="33" fillId="2" borderId="6" xfId="0" applyNumberFormat="1" applyFont="1" applyFill="1" applyBorder="1" applyAlignment="1" applyProtection="1">
      <alignment vertical="center" wrapText="1"/>
      <protection locked="0"/>
    </xf>
    <xf numFmtId="43" fontId="33" fillId="2" borderId="11" xfId="1" applyFont="1" applyFill="1" applyBorder="1" applyAlignment="1" applyProtection="1">
      <alignment vertical="center" wrapText="1"/>
    </xf>
    <xf numFmtId="43" fontId="33" fillId="0" borderId="11" xfId="1" applyFont="1" applyFill="1" applyBorder="1" applyAlignment="1" applyProtection="1">
      <alignment vertical="center" wrapText="1"/>
    </xf>
    <xf numFmtId="43" fontId="33" fillId="2" borderId="11" xfId="1" applyFont="1" applyFill="1" applyBorder="1" applyAlignment="1" applyProtection="1">
      <alignment vertical="center" wrapText="1"/>
      <protection locked="0"/>
    </xf>
    <xf numFmtId="43" fontId="26" fillId="2" borderId="11" xfId="1" applyFont="1" applyFill="1" applyBorder="1" applyAlignment="1" applyProtection="1">
      <alignment horizontal="center"/>
      <protection locked="0"/>
    </xf>
    <xf numFmtId="43" fontId="32" fillId="2" borderId="11" xfId="1" applyFont="1" applyFill="1" applyBorder="1" applyAlignment="1" applyProtection="1">
      <alignment vertical="center" wrapText="1"/>
    </xf>
    <xf numFmtId="3" fontId="29" fillId="2" borderId="7" xfId="4" applyNumberFormat="1" applyFont="1" applyFill="1" applyBorder="1" applyAlignment="1" applyProtection="1">
      <alignment horizontal="center" vertical="center"/>
      <protection locked="0"/>
    </xf>
    <xf numFmtId="3" fontId="25" fillId="2" borderId="0" xfId="0" applyNumberFormat="1" applyFont="1" applyFill="1" applyBorder="1" applyProtection="1">
      <protection locked="0"/>
    </xf>
    <xf numFmtId="3" fontId="25" fillId="2" borderId="6" xfId="0" applyNumberFormat="1" applyFont="1" applyFill="1" applyBorder="1" applyProtection="1">
      <protection locked="0"/>
    </xf>
    <xf numFmtId="43" fontId="29" fillId="2" borderId="11" xfId="1" applyFont="1" applyFill="1" applyBorder="1" applyAlignment="1" applyProtection="1">
      <alignment horizontal="center"/>
      <protection locked="0"/>
    </xf>
    <xf numFmtId="3" fontId="25" fillId="2" borderId="0" xfId="0" applyNumberFormat="1" applyFont="1" applyFill="1" applyProtection="1">
      <protection locked="0"/>
    </xf>
    <xf numFmtId="3" fontId="26" fillId="2" borderId="0" xfId="4" applyNumberFormat="1" applyFont="1" applyFill="1" applyBorder="1" applyAlignment="1" applyProtection="1">
      <alignment horizontal="center" vertical="center"/>
      <protection locked="0"/>
    </xf>
    <xf numFmtId="3" fontId="26" fillId="2" borderId="4" xfId="4" applyNumberFormat="1" applyFont="1" applyFill="1" applyBorder="1" applyAlignment="1" applyProtection="1">
      <alignment horizontal="center" vertical="center"/>
      <protection locked="0"/>
    </xf>
    <xf numFmtId="3" fontId="26" fillId="2" borderId="5" xfId="4" applyNumberFormat="1" applyFont="1" applyFill="1" applyBorder="1" applyAlignment="1" applyProtection="1">
      <alignment horizontal="center" vertical="center"/>
      <protection locked="0"/>
    </xf>
    <xf numFmtId="3" fontId="26" fillId="2" borderId="8" xfId="4" applyNumberFormat="1" applyFont="1" applyFill="1" applyBorder="1" applyAlignment="1" applyProtection="1">
      <alignment wrapText="1"/>
      <protection locked="0"/>
    </xf>
    <xf numFmtId="3" fontId="26" fillId="2" borderId="12" xfId="5" applyNumberFormat="1" applyFont="1" applyFill="1" applyBorder="1" applyAlignment="1" applyProtection="1">
      <alignment horizontal="center"/>
      <protection locked="0"/>
    </xf>
    <xf numFmtId="3" fontId="29" fillId="2" borderId="13" xfId="4" applyNumberFormat="1" applyFont="1" applyFill="1" applyBorder="1" applyAlignment="1" applyProtection="1">
      <alignment horizontal="centerContinuous"/>
      <protection locked="0"/>
    </xf>
    <xf numFmtId="3" fontId="29" fillId="2" borderId="14" xfId="4" applyNumberFormat="1" applyFont="1" applyFill="1" applyBorder="1" applyAlignment="1" applyProtection="1">
      <alignment horizontal="centerContinuous"/>
      <protection locked="0"/>
    </xf>
    <xf numFmtId="3" fontId="29" fillId="2" borderId="15" xfId="4" applyNumberFormat="1" applyFont="1" applyFill="1" applyBorder="1" applyAlignment="1" applyProtection="1">
      <alignment horizontal="left" wrapText="1" indent="1"/>
      <protection locked="0"/>
    </xf>
    <xf numFmtId="43" fontId="32" fillId="3" borderId="11" xfId="1" applyFont="1" applyFill="1" applyBorder="1" applyAlignment="1" applyProtection="1">
      <alignment vertical="center" wrapText="1"/>
    </xf>
    <xf numFmtId="43" fontId="29" fillId="3" borderId="10" xfId="1" applyFont="1" applyFill="1" applyBorder="1" applyAlignment="1" applyProtection="1"/>
    <xf numFmtId="3" fontId="36" fillId="2" borderId="2" xfId="0" applyNumberFormat="1" applyFont="1" applyFill="1" applyBorder="1" applyAlignment="1" applyProtection="1">
      <alignment vertical="top" wrapText="1"/>
      <protection locked="0"/>
    </xf>
    <xf numFmtId="3" fontId="29" fillId="3" borderId="12" xfId="4" applyNumberFormat="1" applyFont="1" applyFill="1" applyBorder="1" applyAlignment="1" applyProtection="1">
      <protection locked="0"/>
    </xf>
    <xf numFmtId="3" fontId="24" fillId="0" borderId="5" xfId="0" applyNumberFormat="1" applyFont="1" applyBorder="1" applyProtection="1">
      <protection locked="0"/>
    </xf>
    <xf numFmtId="3" fontId="24" fillId="0" borderId="0" xfId="0" applyNumberFormat="1" applyFont="1" applyAlignment="1" applyProtection="1">
      <alignment horizontal="center"/>
    </xf>
    <xf numFmtId="3" fontId="0" fillId="2" borderId="0" xfId="0" applyNumberFormat="1" applyFill="1" applyProtection="1">
      <protection locked="0"/>
    </xf>
    <xf numFmtId="3" fontId="0" fillId="0" borderId="0" xfId="0" applyNumberFormat="1" applyProtection="1">
      <protection locked="0"/>
    </xf>
    <xf numFmtId="3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3" fontId="18" fillId="2" borderId="11" xfId="1" applyFont="1" applyFill="1" applyBorder="1" applyAlignment="1" applyProtection="1">
      <alignment horizontal="right" vertical="center" wrapText="1"/>
    </xf>
    <xf numFmtId="43" fontId="0" fillId="0" borderId="0" xfId="1" applyFont="1" applyProtection="1">
      <protection locked="0"/>
    </xf>
    <xf numFmtId="49" fontId="27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27" fillId="2" borderId="0" xfId="0" applyNumberFormat="1" applyFont="1" applyFill="1" applyBorder="1" applyAlignment="1" applyProtection="1">
      <alignment vertical="center" wrapText="1"/>
      <protection locked="0"/>
    </xf>
    <xf numFmtId="43" fontId="4" fillId="2" borderId="11" xfId="1" applyFont="1" applyFill="1" applyBorder="1" applyAlignment="1" applyProtection="1">
      <alignment horizontal="right" vertical="center" wrapText="1"/>
      <protection locked="0"/>
    </xf>
    <xf numFmtId="43" fontId="4" fillId="2" borderId="11" xfId="1" applyFont="1" applyFill="1" applyBorder="1" applyAlignment="1" applyProtection="1">
      <alignment horizontal="right" vertical="center" wrapText="1"/>
    </xf>
    <xf numFmtId="43" fontId="0" fillId="2" borderId="0" xfId="1" applyFont="1" applyFill="1" applyProtection="1">
      <protection locked="0"/>
    </xf>
    <xf numFmtId="3" fontId="24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Border="1" applyProtection="1">
      <protection locked="0"/>
    </xf>
    <xf numFmtId="3" fontId="24" fillId="2" borderId="0" xfId="0" applyNumberFormat="1" applyFont="1" applyFill="1" applyBorder="1" applyAlignment="1" applyProtection="1">
      <alignment horizontal="right" vertical="center" wrapText="1"/>
      <protection locked="0"/>
    </xf>
    <xf numFmtId="43" fontId="4" fillId="0" borderId="11" xfId="1" applyFont="1" applyFill="1" applyBorder="1" applyAlignment="1" applyProtection="1">
      <alignment horizontal="right" vertical="center" wrapText="1"/>
      <protection locked="0"/>
    </xf>
    <xf numFmtId="43" fontId="2" fillId="0" borderId="0" xfId="1" applyFont="1" applyProtection="1">
      <protection locked="0"/>
    </xf>
    <xf numFmtId="43" fontId="18" fillId="0" borderId="11" xfId="1" applyFont="1" applyFill="1" applyBorder="1" applyAlignment="1" applyProtection="1">
      <alignment horizontal="right" vertical="center" wrapText="1"/>
    </xf>
    <xf numFmtId="3" fontId="27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39" fillId="2" borderId="0" xfId="0" applyNumberFormat="1" applyFont="1" applyFill="1" applyProtection="1">
      <protection locked="0"/>
    </xf>
    <xf numFmtId="3" fontId="18" fillId="3" borderId="13" xfId="0" applyNumberFormat="1" applyFont="1" applyFill="1" applyBorder="1" applyAlignment="1" applyProtection="1">
      <alignment horizontal="justify" vertical="center" wrapText="1"/>
      <protection locked="0"/>
    </xf>
    <xf numFmtId="3" fontId="18" fillId="3" borderId="15" xfId="0" applyNumberFormat="1" applyFont="1" applyFill="1" applyBorder="1" applyAlignment="1" applyProtection="1">
      <alignment horizontal="justify" vertical="center" wrapText="1"/>
      <protection locked="0"/>
    </xf>
    <xf numFmtId="43" fontId="18" fillId="3" borderId="9" xfId="1" applyFont="1" applyFill="1" applyBorder="1" applyAlignment="1" applyProtection="1">
      <alignment vertical="center" wrapText="1"/>
    </xf>
    <xf numFmtId="3" fontId="39" fillId="0" borderId="0" xfId="0" applyNumberFormat="1" applyFont="1" applyFill="1" applyProtection="1">
      <protection locked="0"/>
    </xf>
    <xf numFmtId="3" fontId="39" fillId="0" borderId="0" xfId="0" applyNumberFormat="1" applyFont="1" applyProtection="1">
      <protection locked="0"/>
    </xf>
    <xf numFmtId="3" fontId="3" fillId="2" borderId="0" xfId="0" applyNumberFormat="1" applyFont="1" applyFill="1" applyProtection="1">
      <protection locked="0"/>
    </xf>
    <xf numFmtId="3" fontId="3" fillId="0" borderId="0" xfId="0" applyNumberFormat="1" applyFont="1" applyProtection="1">
      <protection locked="0"/>
    </xf>
    <xf numFmtId="3" fontId="24" fillId="0" borderId="5" xfId="0" applyNumberFormat="1" applyFont="1" applyBorder="1" applyAlignment="1" applyProtection="1">
      <protection locked="0"/>
    </xf>
    <xf numFmtId="3" fontId="27" fillId="0" borderId="0" xfId="0" applyNumberFormat="1" applyFont="1" applyFill="1" applyBorder="1" applyAlignment="1" applyProtection="1">
      <alignment vertical="center" wrapText="1"/>
      <protection locked="0"/>
    </xf>
    <xf numFmtId="3" fontId="14" fillId="0" borderId="0" xfId="0" applyNumberFormat="1" applyFont="1" applyFill="1" applyBorder="1" applyProtection="1">
      <protection locked="0"/>
    </xf>
    <xf numFmtId="3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3" fontId="18" fillId="0" borderId="0" xfId="1" applyFont="1" applyFill="1" applyBorder="1" applyAlignment="1" applyProtection="1">
      <alignment horizontal="right" vertical="center" wrapText="1"/>
    </xf>
    <xf numFmtId="49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right" vertical="center" wrapText="1"/>
      <protection locked="0"/>
    </xf>
    <xf numFmtId="43" fontId="4" fillId="0" borderId="0" xfId="1" applyFont="1" applyFill="1" applyBorder="1" applyAlignment="1" applyProtection="1">
      <alignment horizontal="right" vertical="center" wrapText="1"/>
    </xf>
    <xf numFmtId="3" fontId="27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Fill="1" applyBorder="1" applyAlignment="1" applyProtection="1">
      <alignment horizontal="justify" vertical="center" wrapText="1"/>
      <protection locked="0"/>
    </xf>
    <xf numFmtId="43" fontId="18" fillId="0" borderId="0" xfId="1" applyFont="1" applyFill="1" applyBorder="1" applyAlignment="1" applyProtection="1">
      <alignment vertical="center" wrapText="1"/>
    </xf>
    <xf numFmtId="43" fontId="14" fillId="2" borderId="0" xfId="0" applyNumberFormat="1" applyFont="1" applyFill="1" applyBorder="1" applyAlignment="1" applyProtection="1">
      <alignment vertical="top"/>
      <protection locked="0"/>
    </xf>
    <xf numFmtId="3" fontId="10" fillId="0" borderId="0" xfId="0" applyNumberFormat="1" applyFont="1" applyFill="1" applyBorder="1" applyAlignment="1" applyProtection="1">
      <alignment horizontal="center" vertical="center"/>
      <protection locked="0"/>
    </xf>
    <xf numFmtId="3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Border="1" applyAlignment="1" applyProtection="1">
      <alignment horizontal="center"/>
      <protection locked="0"/>
    </xf>
    <xf numFmtId="3" fontId="13" fillId="0" borderId="0" xfId="0" applyNumberFormat="1" applyFont="1" applyFill="1" applyBorder="1" applyAlignment="1" applyProtection="1">
      <alignment horizontal="center"/>
    </xf>
    <xf numFmtId="3" fontId="24" fillId="0" borderId="0" xfId="0" applyNumberFormat="1" applyFont="1" applyAlignment="1" applyProtection="1">
      <alignment horizontal="center"/>
    </xf>
    <xf numFmtId="3" fontId="31" fillId="0" borderId="0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0" xfId="0" applyNumberFormat="1" applyFont="1" applyFill="1" applyBorder="1" applyAlignment="1" applyProtection="1">
      <alignment horizontal="left" vertical="center" wrapText="1"/>
      <protection locked="0"/>
    </xf>
    <xf numFmtId="3" fontId="24" fillId="0" borderId="0" xfId="0" applyNumberFormat="1" applyFont="1" applyBorder="1" applyAlignment="1" applyProtection="1">
      <alignment horizontal="left" vertical="center" wrapText="1"/>
      <protection locked="0"/>
    </xf>
    <xf numFmtId="3" fontId="7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  <protection locked="0"/>
    </xf>
    <xf numFmtId="3" fontId="8" fillId="2" borderId="0" xfId="2" applyNumberFormat="1" applyFont="1" applyFill="1" applyBorder="1" applyAlignment="1" applyProtection="1">
      <alignment horizontal="center" vertical="center"/>
      <protection locked="0"/>
    </xf>
    <xf numFmtId="3" fontId="12" fillId="3" borderId="1" xfId="3" applyNumberFormat="1" applyFont="1" applyFill="1" applyBorder="1" applyAlignment="1" applyProtection="1">
      <alignment horizontal="center" vertical="center"/>
      <protection locked="0"/>
    </xf>
    <xf numFmtId="3" fontId="12" fillId="3" borderId="4" xfId="3" applyNumberFormat="1" applyFont="1" applyFill="1" applyBorder="1" applyAlignment="1" applyProtection="1">
      <alignment horizontal="center" vertical="center"/>
      <protection locked="0"/>
    </xf>
    <xf numFmtId="3" fontId="13" fillId="3" borderId="2" xfId="3" applyNumberFormat="1" applyFont="1" applyFill="1" applyBorder="1" applyAlignment="1" applyProtection="1">
      <alignment horizontal="center" vertical="center"/>
      <protection locked="0"/>
    </xf>
    <xf numFmtId="3" fontId="13" fillId="3" borderId="5" xfId="3" applyNumberFormat="1" applyFont="1" applyFill="1" applyBorder="1" applyAlignment="1" applyProtection="1">
      <alignment horizontal="center" vertical="center"/>
      <protection locked="0"/>
    </xf>
    <xf numFmtId="3" fontId="13" fillId="3" borderId="2" xfId="3" applyNumberFormat="1" applyFont="1" applyFill="1" applyBorder="1" applyAlignment="1" applyProtection="1">
      <alignment horizontal="right" vertical="top"/>
      <protection locked="0"/>
    </xf>
    <xf numFmtId="3" fontId="13" fillId="3" borderId="5" xfId="3" applyNumberFormat="1" applyFont="1" applyFill="1" applyBorder="1" applyAlignment="1" applyProtection="1">
      <alignment horizontal="right" vertical="top"/>
      <protection locked="0"/>
    </xf>
    <xf numFmtId="3" fontId="10" fillId="2" borderId="0" xfId="0" applyNumberFormat="1" applyFont="1" applyFill="1" applyBorder="1" applyAlignment="1" applyProtection="1">
      <alignment horizontal="left" vertical="top" wrapText="1"/>
      <protection locked="0"/>
    </xf>
    <xf numFmtId="3" fontId="15" fillId="2" borderId="0" xfId="0" applyNumberFormat="1" applyFont="1" applyFill="1" applyBorder="1" applyAlignment="1" applyProtection="1">
      <alignment horizontal="left" vertical="top" wrapText="1"/>
      <protection locked="0"/>
    </xf>
    <xf numFmtId="3" fontId="14" fillId="2" borderId="0" xfId="0" applyNumberFormat="1" applyFont="1" applyFill="1" applyBorder="1" applyAlignment="1" applyProtection="1">
      <alignment horizontal="left" vertical="top" wrapText="1"/>
      <protection locked="0"/>
    </xf>
    <xf numFmtId="3" fontId="14" fillId="2" borderId="0" xfId="0" applyNumberFormat="1" applyFont="1" applyFill="1" applyBorder="1" applyAlignment="1" applyProtection="1">
      <alignment horizontal="justify" vertical="top" wrapText="1"/>
      <protection locked="0"/>
    </xf>
    <xf numFmtId="3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0" xfId="0" applyNumberFormat="1" applyFont="1" applyFill="1" applyBorder="1" applyAlignment="1" applyProtection="1">
      <alignment horizontal="center" vertical="top" wrapText="1"/>
    </xf>
    <xf numFmtId="3" fontId="14" fillId="2" borderId="0" xfId="0" applyNumberFormat="1" applyFont="1" applyFill="1" applyBorder="1" applyAlignment="1" applyProtection="1">
      <alignment horizontal="left" vertical="top"/>
      <protection locked="0"/>
    </xf>
    <xf numFmtId="3" fontId="14" fillId="2" borderId="0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5" xfId="0" applyNumberFormat="1" applyFont="1" applyFill="1" applyBorder="1" applyAlignment="1" applyProtection="1">
      <alignment horizontal="center"/>
      <protection locked="0"/>
    </xf>
    <xf numFmtId="3" fontId="14" fillId="2" borderId="5" xfId="0" applyNumberFormat="1" applyFont="1" applyFill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 applyProtection="1">
      <alignment horizontal="center"/>
      <protection locked="0"/>
    </xf>
    <xf numFmtId="3" fontId="10" fillId="3" borderId="9" xfId="0" applyNumberFormat="1" applyFont="1" applyFill="1" applyBorder="1" applyAlignment="1" applyProtection="1">
      <alignment horizontal="center" vertical="center"/>
      <protection locked="0"/>
    </xf>
    <xf numFmtId="3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1" xfId="0" applyNumberFormat="1" applyFont="1" applyFill="1" applyBorder="1" applyAlignment="1" applyProtection="1">
      <alignment horizontal="center"/>
      <protection locked="0"/>
    </xf>
    <xf numFmtId="3" fontId="13" fillId="3" borderId="2" xfId="0" applyNumberFormat="1" applyFont="1" applyFill="1" applyBorder="1" applyAlignment="1" applyProtection="1">
      <alignment horizontal="center"/>
      <protection locked="0"/>
    </xf>
    <xf numFmtId="3" fontId="13" fillId="3" borderId="3" xfId="0" applyNumberFormat="1" applyFont="1" applyFill="1" applyBorder="1" applyAlignment="1" applyProtection="1">
      <alignment horizontal="center"/>
      <protection locked="0"/>
    </xf>
    <xf numFmtId="3" fontId="13" fillId="3" borderId="7" xfId="0" applyNumberFormat="1" applyFont="1" applyFill="1" applyBorder="1" applyAlignment="1" applyProtection="1">
      <alignment horizontal="center"/>
    </xf>
    <xf numFmtId="3" fontId="13" fillId="3" borderId="0" xfId="0" applyNumberFormat="1" applyFont="1" applyFill="1" applyBorder="1" applyAlignment="1" applyProtection="1">
      <alignment horizontal="center"/>
    </xf>
    <xf numFmtId="3" fontId="13" fillId="3" borderId="6" xfId="0" applyNumberFormat="1" applyFont="1" applyFill="1" applyBorder="1" applyAlignment="1" applyProtection="1">
      <alignment horizontal="center"/>
    </xf>
    <xf numFmtId="3" fontId="13" fillId="3" borderId="7" xfId="0" applyNumberFormat="1" applyFont="1" applyFill="1" applyBorder="1" applyAlignment="1" applyProtection="1">
      <alignment horizontal="center"/>
      <protection locked="0"/>
    </xf>
    <xf numFmtId="3" fontId="13" fillId="3" borderId="0" xfId="0" applyNumberFormat="1" applyFont="1" applyFill="1" applyBorder="1" applyAlignment="1" applyProtection="1">
      <alignment horizontal="center"/>
      <protection locked="0"/>
    </xf>
    <xf numFmtId="3" fontId="13" fillId="3" borderId="6" xfId="0" applyNumberFormat="1" applyFont="1" applyFill="1" applyBorder="1" applyAlignment="1" applyProtection="1">
      <alignment horizontal="center"/>
      <protection locked="0"/>
    </xf>
    <xf numFmtId="3" fontId="13" fillId="3" borderId="4" xfId="0" applyNumberFormat="1" applyFont="1" applyFill="1" applyBorder="1" applyAlignment="1" applyProtection="1">
      <alignment horizontal="center"/>
      <protection locked="0"/>
    </xf>
    <xf numFmtId="3" fontId="13" fillId="3" borderId="5" xfId="0" applyNumberFormat="1" applyFont="1" applyFill="1" applyBorder="1" applyAlignment="1" applyProtection="1">
      <alignment horizontal="center"/>
      <protection locked="0"/>
    </xf>
    <xf numFmtId="3" fontId="13" fillId="3" borderId="8" xfId="0" applyNumberFormat="1" applyFont="1" applyFill="1" applyBorder="1" applyAlignment="1" applyProtection="1">
      <alignment horizontal="center"/>
      <protection locked="0"/>
    </xf>
    <xf numFmtId="3" fontId="31" fillId="2" borderId="7" xfId="0" applyNumberFormat="1" applyFont="1" applyFill="1" applyBorder="1" applyAlignment="1" applyProtection="1">
      <alignment horizontal="left" vertical="center" wrapText="1"/>
      <protection locked="0"/>
    </xf>
    <xf numFmtId="3" fontId="31" fillId="2" borderId="0" xfId="0" applyNumberFormat="1" applyFont="1" applyFill="1" applyBorder="1" applyAlignment="1" applyProtection="1">
      <alignment horizontal="left" vertical="center" wrapText="1"/>
      <protection locked="0"/>
    </xf>
    <xf numFmtId="3" fontId="38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4" fillId="0" borderId="2" xfId="0" applyNumberFormat="1" applyFont="1" applyBorder="1" applyAlignment="1" applyProtection="1">
      <alignment horizontal="left" vertical="center" wrapText="1"/>
      <protection locked="0"/>
    </xf>
    <xf numFmtId="3" fontId="10" fillId="3" borderId="9" xfId="4" applyNumberFormat="1" applyFont="1" applyFill="1" applyBorder="1" applyAlignment="1" applyProtection="1">
      <alignment horizontal="center" vertical="center"/>
      <protection locked="0"/>
    </xf>
    <xf numFmtId="3" fontId="10" fillId="3" borderId="9" xfId="4" applyNumberFormat="1" applyFont="1" applyFill="1" applyBorder="1" applyAlignment="1" applyProtection="1">
      <alignment horizontal="center" vertical="center" wrapText="1"/>
      <protection locked="0"/>
    </xf>
    <xf numFmtId="3" fontId="27" fillId="2" borderId="7" xfId="0" applyNumberFormat="1" applyFont="1" applyFill="1" applyBorder="1" applyAlignment="1" applyProtection="1">
      <alignment horizontal="left" vertical="center" wrapText="1"/>
      <protection locked="0"/>
    </xf>
    <xf numFmtId="3" fontId="27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7" fillId="2" borderId="6" xfId="0" applyNumberFormat="1" applyFont="1" applyFill="1" applyBorder="1" applyAlignment="1" applyProtection="1">
      <alignment horizontal="left" vertical="center" wrapText="1"/>
      <protection locked="0"/>
    </xf>
    <xf numFmtId="43" fontId="31" fillId="3" borderId="10" xfId="1" applyFont="1" applyFill="1" applyBorder="1" applyAlignment="1" applyProtection="1">
      <alignment horizontal="right" vertical="center" wrapText="1"/>
    </xf>
    <xf numFmtId="43" fontId="31" fillId="3" borderId="12" xfId="1" applyFont="1" applyFill="1" applyBorder="1" applyAlignment="1" applyProtection="1">
      <alignment horizontal="right" vertical="center" wrapText="1"/>
    </xf>
    <xf numFmtId="43" fontId="10" fillId="0" borderId="13" xfId="1" applyFont="1" applyBorder="1" applyAlignment="1" applyProtection="1">
      <alignment horizontal="center" vertical="top" wrapText="1"/>
      <protection locked="0"/>
    </xf>
    <xf numFmtId="43" fontId="10" fillId="0" borderId="15" xfId="1" applyFont="1" applyBorder="1" applyAlignment="1" applyProtection="1">
      <alignment horizontal="center" vertical="top" wrapText="1"/>
      <protection locked="0"/>
    </xf>
    <xf numFmtId="3" fontId="37" fillId="0" borderId="13" xfId="0" applyNumberFormat="1" applyFont="1" applyBorder="1" applyAlignment="1" applyProtection="1">
      <alignment horizontal="center" vertical="top" wrapText="1"/>
      <protection locked="0"/>
    </xf>
    <xf numFmtId="3" fontId="37" fillId="0" borderId="15" xfId="0" applyNumberFormat="1" applyFont="1" applyBorder="1" applyAlignment="1" applyProtection="1">
      <alignment horizontal="center" vertical="top" wrapText="1"/>
      <protection locked="0"/>
    </xf>
    <xf numFmtId="3" fontId="33" fillId="2" borderId="0" xfId="0" applyNumberFormat="1" applyFont="1" applyFill="1" applyBorder="1" applyAlignment="1" applyProtection="1">
      <alignment horizontal="left" vertical="center" wrapText="1"/>
      <protection locked="0"/>
    </xf>
    <xf numFmtId="3" fontId="33" fillId="2" borderId="6" xfId="0" applyNumberFormat="1" applyFont="1" applyFill="1" applyBorder="1" applyAlignment="1" applyProtection="1">
      <alignment horizontal="left" vertical="center" wrapText="1"/>
      <protection locked="0"/>
    </xf>
    <xf numFmtId="3" fontId="36" fillId="2" borderId="0" xfId="0" applyNumberFormat="1" applyFont="1" applyFill="1" applyAlignment="1" applyProtection="1">
      <alignment horizontal="left" vertical="top" wrapText="1"/>
      <protection locked="0"/>
    </xf>
    <xf numFmtId="3" fontId="24" fillId="0" borderId="0" xfId="0" applyNumberFormat="1" applyFont="1" applyAlignment="1" applyProtection="1">
      <alignment horizontal="left" vertical="center" wrapText="1"/>
      <protection locked="0"/>
    </xf>
    <xf numFmtId="3" fontId="24" fillId="0" borderId="5" xfId="0" applyNumberFormat="1" applyFont="1" applyBorder="1" applyAlignment="1" applyProtection="1">
      <alignment horizontal="center"/>
      <protection locked="0"/>
    </xf>
  </cellXfs>
  <cellStyles count="6">
    <cellStyle name="=C:\WINNT\SYSTEM32\COMMAND.COM" xfId="2"/>
    <cellStyle name="Millares" xfId="1" builtinId="3"/>
    <cellStyle name="Millares 2" xfId="5"/>
    <cellStyle name="Normal" xfId="0" builtinId="0"/>
    <cellStyle name="Normal 2" xfId="3"/>
    <cellStyle name="Normal 9" xfId="4"/>
  </cellStyles>
  <dxfs count="4">
    <dxf>
      <font>
        <color rgb="FFCC0000"/>
      </font>
    </dxf>
    <dxf>
      <font>
        <color rgb="FFCC0000"/>
      </font>
    </dxf>
    <dxf>
      <font>
        <color rgb="FFCC0000"/>
      </font>
    </dxf>
    <dxf>
      <font>
        <color rgb="FFCC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1</xdr:row>
      <xdr:rowOff>8659</xdr:rowOff>
    </xdr:from>
    <xdr:to>
      <xdr:col>2</xdr:col>
      <xdr:colOff>102525</xdr:colOff>
      <xdr:row>4</xdr:row>
      <xdr:rowOff>28920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130" y="142009"/>
          <a:ext cx="460145" cy="591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597477</xdr:colOff>
      <xdr:row>1</xdr:row>
      <xdr:rowOff>0</xdr:rowOff>
    </xdr:from>
    <xdr:to>
      <xdr:col>8</xdr:col>
      <xdr:colOff>414955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177" y="133350"/>
          <a:ext cx="627103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85725</xdr:rowOff>
    </xdr:from>
    <xdr:to>
      <xdr:col>1</xdr:col>
      <xdr:colOff>562322</xdr:colOff>
      <xdr:row>5</xdr:row>
      <xdr:rowOff>98620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38125"/>
          <a:ext cx="562322" cy="72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304800</xdr:colOff>
      <xdr:row>2</xdr:row>
      <xdr:rowOff>133350</xdr:rowOff>
    </xdr:from>
    <xdr:to>
      <xdr:col>9</xdr:col>
      <xdr:colOff>202807</xdr:colOff>
      <xdr:row>4</xdr:row>
      <xdr:rowOff>209550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285750"/>
          <a:ext cx="631432" cy="561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147205</xdr:colOff>
      <xdr:row>1</xdr:row>
      <xdr:rowOff>8659</xdr:rowOff>
    </xdr:from>
    <xdr:to>
      <xdr:col>2</xdr:col>
      <xdr:colOff>102525</xdr:colOff>
      <xdr:row>4</xdr:row>
      <xdr:rowOff>28920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9130" y="142009"/>
          <a:ext cx="460145" cy="591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597477</xdr:colOff>
      <xdr:row>1</xdr:row>
      <xdr:rowOff>0</xdr:rowOff>
    </xdr:from>
    <xdr:to>
      <xdr:col>8</xdr:col>
      <xdr:colOff>414955</xdr:colOff>
      <xdr:row>3</xdr:row>
      <xdr:rowOff>180975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2177" y="133350"/>
          <a:ext cx="627103" cy="561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1</xdr:row>
      <xdr:rowOff>38100</xdr:rowOff>
    </xdr:from>
    <xdr:to>
      <xdr:col>3</xdr:col>
      <xdr:colOff>114646</xdr:colOff>
      <xdr:row>4</xdr:row>
      <xdr:rowOff>144086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8599" y="180975"/>
          <a:ext cx="457547" cy="591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628650</xdr:colOff>
      <xdr:row>1</xdr:row>
      <xdr:rowOff>57150</xdr:rowOff>
    </xdr:from>
    <xdr:to>
      <xdr:col>9</xdr:col>
      <xdr:colOff>517132</xdr:colOff>
      <xdr:row>4</xdr:row>
      <xdr:rowOff>133350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675" y="200025"/>
          <a:ext cx="631432" cy="561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</xdr:row>
      <xdr:rowOff>85725</xdr:rowOff>
    </xdr:from>
    <xdr:to>
      <xdr:col>1</xdr:col>
      <xdr:colOff>562322</xdr:colOff>
      <xdr:row>5</xdr:row>
      <xdr:rowOff>98620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38125"/>
          <a:ext cx="562322" cy="727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304800</xdr:colOff>
      <xdr:row>2</xdr:row>
      <xdr:rowOff>133350</xdr:rowOff>
    </xdr:from>
    <xdr:to>
      <xdr:col>9</xdr:col>
      <xdr:colOff>202807</xdr:colOff>
      <xdr:row>4</xdr:row>
      <xdr:rowOff>209550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625" y="285750"/>
          <a:ext cx="631432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0\IMJUVET\7.%20INFORMES%20TRIMESTRALES\2.%20ESTADOS%20FINANCIEROS%202DO.%20TRIM%202019%20Imjuv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1.EA"/>
      <sheetName val="3.EVHP"/>
      <sheetName val="2.ESF"/>
      <sheetName val="4.ECSF"/>
      <sheetName val="PT_ESF_ECSF"/>
      <sheetName val="5.EFE"/>
      <sheetName val="6.EAA"/>
      <sheetName val="7.EADP"/>
      <sheetName val="End Neto"/>
      <sheetName val="Int"/>
      <sheetName val="PASIVOS"/>
      <sheetName val="NOTAS"/>
      <sheetName val="1.EAI"/>
      <sheetName val="2.CAdmon OG"/>
      <sheetName val="2.CAdmon (2)"/>
      <sheetName val="3.CTG"/>
      <sheetName val="4.COG"/>
      <sheetName val="5.CFG"/>
      <sheetName val="CProg"/>
      <sheetName val="CONC CONT-PRESUP"/>
      <sheetName val="Post Fiscal"/>
      <sheetName val="IND RESULTADO"/>
      <sheetName val="PROG Y PROY"/>
      <sheetName val="POA"/>
      <sheetName val="BMu"/>
      <sheetName val="BInmu"/>
      <sheetName val="Rel Cta Banc"/>
      <sheetName val="BURSATIL"/>
    </sheetNames>
    <sheetDataSet>
      <sheetData sheetId="0"/>
      <sheetData sheetId="1">
        <row r="1">
          <cell r="C1" t="str">
            <v xml:space="preserve">   INSTITUTO MUNICIPAL DE LA JUVENTUD DE TECATE B.C.</v>
          </cell>
        </row>
        <row r="57">
          <cell r="D57" t="str">
            <v>C.P ALMA L. SOSA DE LEÓN</v>
          </cell>
        </row>
        <row r="58">
          <cell r="D58" t="str">
            <v>AUX. ADMINISTRATIVO</v>
          </cell>
        </row>
      </sheetData>
      <sheetData sheetId="2"/>
      <sheetData sheetId="3"/>
      <sheetData sheetId="4"/>
      <sheetData sheetId="5"/>
      <sheetData sheetId="6">
        <row r="55">
          <cell r="D55" t="str">
            <v>C.P ALMA L. SOSA DE LEÓN</v>
          </cell>
          <cell r="L55" t="str">
            <v>C. MARISOL BRISEÑO GUZMAN</v>
          </cell>
        </row>
        <row r="56">
          <cell r="D56" t="str">
            <v>AUX. ADMINISTRATIVO</v>
          </cell>
          <cell r="L56" t="str">
            <v>DIRECTORA IMJUVET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showGridLines="0" view="pageBreakPreview" zoomScale="60" zoomScaleNormal="110" workbookViewId="0">
      <selection activeCell="H19" sqref="H19"/>
    </sheetView>
  </sheetViews>
  <sheetFormatPr baseColWidth="10" defaultColWidth="11.42578125" defaultRowHeight="15" x14ac:dyDescent="0.25"/>
  <cols>
    <col min="1" max="1" width="2.42578125" style="142" customWidth="1"/>
    <col min="2" max="2" width="7.5703125" style="68" customWidth="1"/>
    <col min="3" max="3" width="47.5703125" style="68" customWidth="1"/>
    <col min="4" max="4" width="12.140625" style="68" bestFit="1" customWidth="1"/>
    <col min="5" max="5" width="12.85546875" style="68" bestFit="1" customWidth="1"/>
    <col min="6" max="8" width="12.140625" style="68" bestFit="1" customWidth="1"/>
    <col min="9" max="9" width="11.85546875" style="68" customWidth="1"/>
    <col min="10" max="10" width="3.7109375" style="142" customWidth="1"/>
    <col min="11" max="11" width="19.28515625" style="143" bestFit="1" customWidth="1"/>
    <col min="12" max="12" width="18" style="143" bestFit="1" customWidth="1"/>
    <col min="13" max="16384" width="11.42578125" style="143"/>
  </cols>
  <sheetData>
    <row r="1" spans="2:11" ht="10.5" customHeight="1" x14ac:dyDescent="0.25">
      <c r="B1" s="181"/>
      <c r="C1" s="181"/>
      <c r="D1" s="181"/>
      <c r="E1" s="181"/>
      <c r="F1" s="181"/>
      <c r="G1" s="181"/>
      <c r="H1" s="181"/>
      <c r="I1" s="181"/>
    </row>
    <row r="2" spans="2:11" x14ac:dyDescent="0.25">
      <c r="B2" s="182"/>
      <c r="C2" s="182"/>
      <c r="D2" s="182"/>
      <c r="E2" s="182"/>
      <c r="F2" s="182"/>
      <c r="G2" s="182"/>
      <c r="H2" s="182"/>
      <c r="I2" s="182"/>
    </row>
    <row r="3" spans="2:11" x14ac:dyDescent="0.25">
      <c r="B3" s="181"/>
      <c r="C3" s="181"/>
      <c r="D3" s="181"/>
      <c r="E3" s="181"/>
      <c r="F3" s="181"/>
      <c r="G3" s="181"/>
      <c r="H3" s="181"/>
      <c r="I3" s="181"/>
    </row>
    <row r="4" spans="2:11" x14ac:dyDescent="0.25">
      <c r="B4" s="181"/>
      <c r="C4" s="181"/>
      <c r="D4" s="181"/>
      <c r="E4" s="181"/>
      <c r="F4" s="181"/>
      <c r="G4" s="181"/>
      <c r="H4" s="181"/>
      <c r="I4" s="181"/>
    </row>
    <row r="5" spans="2:11" x14ac:dyDescent="0.25">
      <c r="B5" s="181"/>
      <c r="C5" s="181"/>
      <c r="D5" s="181"/>
      <c r="E5" s="181"/>
      <c r="F5" s="181"/>
      <c r="G5" s="181"/>
      <c r="H5" s="181"/>
      <c r="I5" s="181"/>
    </row>
    <row r="6" spans="2:11" s="142" customFormat="1" ht="6.75" customHeight="1" x14ac:dyDescent="0.25">
      <c r="B6" s="169"/>
      <c r="C6" s="169"/>
      <c r="D6" s="169"/>
      <c r="E6" s="169"/>
      <c r="F6" s="169"/>
      <c r="G6" s="169"/>
      <c r="H6" s="169"/>
      <c r="I6" s="169"/>
    </row>
    <row r="7" spans="2:11" x14ac:dyDescent="0.25">
      <c r="B7" s="179"/>
      <c r="C7" s="179"/>
      <c r="D7" s="180"/>
      <c r="E7" s="180"/>
      <c r="F7" s="180"/>
      <c r="G7" s="180"/>
      <c r="H7" s="180"/>
      <c r="I7" s="180"/>
    </row>
    <row r="8" spans="2:11" x14ac:dyDescent="0.25">
      <c r="B8" s="179"/>
      <c r="C8" s="179"/>
      <c r="D8" s="170"/>
      <c r="E8" s="170"/>
      <c r="F8" s="170"/>
      <c r="G8" s="170"/>
      <c r="H8" s="170"/>
      <c r="I8" s="180"/>
    </row>
    <row r="9" spans="2:11" ht="11.25" customHeight="1" x14ac:dyDescent="0.25">
      <c r="B9" s="179"/>
      <c r="C9" s="179"/>
      <c r="D9" s="170"/>
      <c r="E9" s="170"/>
      <c r="F9" s="170"/>
      <c r="G9" s="170"/>
      <c r="H9" s="170"/>
      <c r="I9" s="170"/>
    </row>
    <row r="10" spans="2:11" x14ac:dyDescent="0.25">
      <c r="B10" s="184"/>
      <c r="C10" s="184"/>
      <c r="D10" s="171"/>
      <c r="E10" s="171"/>
      <c r="F10" s="171"/>
      <c r="G10" s="171"/>
      <c r="H10" s="171"/>
      <c r="I10" s="171"/>
      <c r="K10" s="146"/>
    </row>
    <row r="11" spans="2:11" x14ac:dyDescent="0.25">
      <c r="B11" s="172"/>
      <c r="C11" s="168"/>
      <c r="D11" s="173"/>
      <c r="E11" s="173"/>
      <c r="F11" s="174"/>
      <c r="G11" s="173"/>
      <c r="H11" s="173"/>
      <c r="I11" s="174"/>
      <c r="K11" s="151"/>
    </row>
    <row r="12" spans="2:11" x14ac:dyDescent="0.25">
      <c r="B12" s="172"/>
      <c r="C12" s="168"/>
      <c r="D12" s="173"/>
      <c r="E12" s="173"/>
      <c r="F12" s="174"/>
      <c r="G12" s="173"/>
      <c r="H12" s="173"/>
      <c r="I12" s="174"/>
      <c r="K12" s="151"/>
    </row>
    <row r="13" spans="2:11" x14ac:dyDescent="0.25">
      <c r="B13" s="172"/>
      <c r="C13" s="168"/>
      <c r="D13" s="173"/>
      <c r="E13" s="173"/>
      <c r="F13" s="174"/>
      <c r="G13" s="173"/>
      <c r="H13" s="173"/>
      <c r="I13" s="174"/>
      <c r="K13" s="146"/>
    </row>
    <row r="14" spans="2:11" x14ac:dyDescent="0.25">
      <c r="B14" s="184"/>
      <c r="C14" s="185"/>
      <c r="D14" s="171"/>
      <c r="E14" s="171"/>
      <c r="F14" s="171"/>
      <c r="G14" s="171"/>
      <c r="H14" s="171"/>
      <c r="I14" s="171"/>
    </row>
    <row r="15" spans="2:11" x14ac:dyDescent="0.25">
      <c r="B15" s="172"/>
      <c r="C15" s="168"/>
      <c r="D15" s="173"/>
      <c r="E15" s="173"/>
      <c r="F15" s="174"/>
      <c r="G15" s="173"/>
      <c r="H15" s="173"/>
      <c r="I15" s="174"/>
    </row>
    <row r="16" spans="2:11" x14ac:dyDescent="0.25">
      <c r="B16" s="172"/>
      <c r="C16" s="168"/>
      <c r="D16" s="173"/>
      <c r="E16" s="173"/>
      <c r="F16" s="174"/>
      <c r="G16" s="173"/>
      <c r="H16" s="173"/>
      <c r="I16" s="174"/>
      <c r="J16" s="154"/>
      <c r="K16" s="153"/>
    </row>
    <row r="17" spans="2:12" x14ac:dyDescent="0.25">
      <c r="B17" s="172"/>
      <c r="C17" s="168"/>
      <c r="D17" s="173"/>
      <c r="E17" s="173"/>
      <c r="F17" s="174"/>
      <c r="G17" s="173"/>
      <c r="H17" s="173"/>
      <c r="I17" s="174"/>
      <c r="J17" s="154"/>
      <c r="K17" s="153"/>
    </row>
    <row r="18" spans="2:12" x14ac:dyDescent="0.25">
      <c r="B18" s="172"/>
      <c r="C18" s="168"/>
      <c r="D18" s="173"/>
      <c r="E18" s="173"/>
      <c r="F18" s="174"/>
      <c r="G18" s="173"/>
      <c r="H18" s="173"/>
      <c r="I18" s="174"/>
      <c r="J18" s="154"/>
      <c r="K18" s="153"/>
    </row>
    <row r="19" spans="2:12" x14ac:dyDescent="0.25">
      <c r="B19" s="172"/>
      <c r="C19" s="168"/>
      <c r="D19" s="173"/>
      <c r="E19" s="173"/>
      <c r="F19" s="174"/>
      <c r="G19" s="173"/>
      <c r="H19" s="173"/>
      <c r="I19" s="174"/>
    </row>
    <row r="20" spans="2:12" x14ac:dyDescent="0.25">
      <c r="B20" s="172"/>
      <c r="C20" s="168"/>
      <c r="D20" s="173"/>
      <c r="E20" s="173"/>
      <c r="F20" s="174"/>
      <c r="G20" s="173"/>
      <c r="H20" s="173"/>
      <c r="I20" s="174"/>
    </row>
    <row r="21" spans="2:12" x14ac:dyDescent="0.25">
      <c r="B21" s="184"/>
      <c r="C21" s="184"/>
      <c r="D21" s="171"/>
      <c r="E21" s="171"/>
      <c r="F21" s="171"/>
      <c r="G21" s="171"/>
      <c r="H21" s="171"/>
      <c r="I21" s="171"/>
    </row>
    <row r="22" spans="2:12" x14ac:dyDescent="0.25">
      <c r="B22" s="172"/>
      <c r="C22" s="168"/>
      <c r="D22" s="173"/>
      <c r="E22" s="173"/>
      <c r="F22" s="174"/>
      <c r="G22" s="173"/>
      <c r="H22" s="173"/>
      <c r="I22" s="174"/>
    </row>
    <row r="23" spans="2:12" x14ac:dyDescent="0.25">
      <c r="B23" s="172"/>
      <c r="C23" s="168"/>
      <c r="D23" s="173"/>
      <c r="E23" s="173"/>
      <c r="F23" s="174"/>
      <c r="G23" s="173"/>
      <c r="H23" s="173"/>
      <c r="I23" s="174"/>
    </row>
    <row r="24" spans="2:12" x14ac:dyDescent="0.25">
      <c r="B24" s="172"/>
      <c r="C24" s="168"/>
      <c r="D24" s="173"/>
      <c r="E24" s="173"/>
      <c r="F24" s="174"/>
      <c r="G24" s="173"/>
      <c r="H24" s="173"/>
      <c r="I24" s="174"/>
    </row>
    <row r="25" spans="2:12" x14ac:dyDescent="0.25">
      <c r="B25" s="172"/>
      <c r="C25" s="168"/>
      <c r="D25" s="173"/>
      <c r="E25" s="173"/>
      <c r="F25" s="174"/>
      <c r="G25" s="173"/>
      <c r="H25" s="173"/>
      <c r="I25" s="174"/>
      <c r="K25" s="146"/>
      <c r="L25" s="146"/>
    </row>
    <row r="26" spans="2:12" x14ac:dyDescent="0.25">
      <c r="B26" s="172"/>
      <c r="C26" s="168"/>
      <c r="D26" s="173"/>
      <c r="E26" s="173"/>
      <c r="F26" s="174"/>
      <c r="G26" s="173"/>
      <c r="H26" s="173"/>
      <c r="I26" s="174"/>
      <c r="K26" s="146"/>
      <c r="L26" s="146"/>
    </row>
    <row r="27" spans="2:12" x14ac:dyDescent="0.25">
      <c r="B27" s="172"/>
      <c r="C27" s="168"/>
      <c r="D27" s="173"/>
      <c r="E27" s="173"/>
      <c r="F27" s="174"/>
      <c r="G27" s="173"/>
      <c r="H27" s="173"/>
      <c r="I27" s="174"/>
      <c r="K27" s="156"/>
      <c r="L27" s="156"/>
    </row>
    <row r="28" spans="2:12" x14ac:dyDescent="0.25">
      <c r="B28" s="172"/>
      <c r="C28" s="168"/>
      <c r="D28" s="173"/>
      <c r="E28" s="174"/>
      <c r="F28" s="174"/>
      <c r="G28" s="173"/>
      <c r="H28" s="173"/>
      <c r="I28" s="174"/>
      <c r="L28" s="146"/>
    </row>
    <row r="29" spans="2:12" x14ac:dyDescent="0.25">
      <c r="B29" s="172"/>
      <c r="C29" s="168"/>
      <c r="D29" s="173"/>
      <c r="E29" s="174"/>
      <c r="F29" s="174"/>
      <c r="G29" s="173"/>
      <c r="H29" s="173"/>
      <c r="I29" s="174"/>
      <c r="L29" s="146"/>
    </row>
    <row r="30" spans="2:12" x14ac:dyDescent="0.25">
      <c r="B30" s="172"/>
      <c r="C30" s="168"/>
      <c r="D30" s="173"/>
      <c r="E30" s="173"/>
      <c r="F30" s="174"/>
      <c r="G30" s="173"/>
      <c r="H30" s="173"/>
      <c r="I30" s="174"/>
    </row>
    <row r="31" spans="2:12" ht="24" customHeight="1" x14ac:dyDescent="0.25">
      <c r="B31" s="184"/>
      <c r="C31" s="184"/>
      <c r="D31" s="171"/>
      <c r="E31" s="171"/>
      <c r="F31" s="171"/>
      <c r="G31" s="171"/>
      <c r="H31" s="171"/>
      <c r="I31" s="171"/>
    </row>
    <row r="32" spans="2:12" x14ac:dyDescent="0.25">
      <c r="B32" s="175"/>
      <c r="C32" s="168"/>
      <c r="D32" s="173"/>
      <c r="E32" s="173"/>
      <c r="F32" s="174"/>
      <c r="G32" s="173"/>
      <c r="H32" s="173"/>
      <c r="I32" s="174"/>
    </row>
    <row r="33" spans="1:11" x14ac:dyDescent="0.25">
      <c r="B33" s="184"/>
      <c r="C33" s="184"/>
      <c r="D33" s="171"/>
      <c r="E33" s="171"/>
      <c r="F33" s="171"/>
      <c r="G33" s="171"/>
      <c r="H33" s="171"/>
      <c r="I33" s="171"/>
    </row>
    <row r="34" spans="1:11" x14ac:dyDescent="0.25">
      <c r="B34" s="175"/>
      <c r="C34" s="168"/>
      <c r="D34" s="173"/>
      <c r="E34" s="173"/>
      <c r="F34" s="174"/>
      <c r="G34" s="173"/>
      <c r="H34" s="173"/>
      <c r="I34" s="174"/>
    </row>
    <row r="35" spans="1:11" s="164" customFormat="1" ht="12" x14ac:dyDescent="0.2">
      <c r="A35" s="159"/>
      <c r="B35" s="176"/>
      <c r="C35" s="176"/>
      <c r="D35" s="177"/>
      <c r="E35" s="177"/>
      <c r="F35" s="177"/>
      <c r="G35" s="177"/>
      <c r="H35" s="177"/>
      <c r="I35" s="177"/>
      <c r="J35" s="159"/>
      <c r="K35" s="163"/>
    </row>
    <row r="36" spans="1:11" s="166" customFormat="1" ht="30" customHeight="1" x14ac:dyDescent="0.25">
      <c r="A36" s="165"/>
      <c r="B36" s="186"/>
      <c r="C36" s="186"/>
      <c r="D36" s="186"/>
      <c r="E36" s="186"/>
      <c r="F36" s="186"/>
      <c r="G36" s="186"/>
      <c r="H36" s="186"/>
      <c r="I36" s="186"/>
      <c r="J36" s="165"/>
    </row>
    <row r="39" spans="1:11" x14ac:dyDescent="0.25">
      <c r="C39" s="140"/>
      <c r="F39" s="167"/>
      <c r="G39" s="167"/>
      <c r="H39" s="167"/>
      <c r="I39" s="140"/>
    </row>
    <row r="40" spans="1:11" x14ac:dyDescent="0.25">
      <c r="C40" s="141" t="str">
        <f>+'[1]5.EFE'!D55</f>
        <v>C.P ALMA L. SOSA DE LEÓN</v>
      </c>
      <c r="F40" s="183" t="str">
        <f>+'[1]5.EFE'!L55</f>
        <v>C. MARISOL BRISEÑO GUZMAN</v>
      </c>
      <c r="G40" s="183"/>
      <c r="H40" s="183"/>
      <c r="I40" s="183"/>
    </row>
    <row r="41" spans="1:11" x14ac:dyDescent="0.25">
      <c r="C41" s="141" t="str">
        <f>+'[1]5.EFE'!D56</f>
        <v>AUX. ADMINISTRATIVO</v>
      </c>
      <c r="F41" s="183" t="str">
        <f>+'[1]5.EFE'!L56</f>
        <v>DIRECTORA IMJUVET</v>
      </c>
      <c r="G41" s="183"/>
      <c r="H41" s="183"/>
      <c r="I41" s="183"/>
    </row>
  </sheetData>
  <mergeCells count="16">
    <mergeCell ref="F40:I40"/>
    <mergeCell ref="F41:I41"/>
    <mergeCell ref="B10:C10"/>
    <mergeCell ref="B14:C14"/>
    <mergeCell ref="B21:C21"/>
    <mergeCell ref="B31:C31"/>
    <mergeCell ref="B33:C33"/>
    <mergeCell ref="B36:I36"/>
    <mergeCell ref="B7:C9"/>
    <mergeCell ref="D7:H7"/>
    <mergeCell ref="I7:I8"/>
    <mergeCell ref="B1:I1"/>
    <mergeCell ref="B2:I2"/>
    <mergeCell ref="B3:I3"/>
    <mergeCell ref="B4:I4"/>
    <mergeCell ref="B5:I5"/>
  </mergeCells>
  <pageMargins left="1.1023622047244095" right="0.70866141732283472" top="0.74803149606299213" bottom="0.74803149606299213" header="0.31496062992125984" footer="0.31496062992125984"/>
  <pageSetup scale="65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N73"/>
  <sheetViews>
    <sheetView zoomScaleNormal="100" zoomScalePageLayoutView="80" workbookViewId="0">
      <selection activeCell="M71" sqref="M71"/>
    </sheetView>
  </sheetViews>
  <sheetFormatPr baseColWidth="10" defaultColWidth="11.42578125" defaultRowHeight="12" x14ac:dyDescent="0.2"/>
  <cols>
    <col min="1" max="1" width="0.7109375" style="5" customWidth="1"/>
    <col min="2" max="2" width="27.5703125" style="14" customWidth="1"/>
    <col min="3" max="3" width="19.28515625" style="5" customWidth="1"/>
    <col min="4" max="5" width="11" style="5" bestFit="1" customWidth="1"/>
    <col min="6" max="6" width="1.140625" style="26" customWidth="1"/>
    <col min="7" max="7" width="27.5703125" style="5" customWidth="1"/>
    <col min="8" max="8" width="29.28515625" style="5" customWidth="1"/>
    <col min="9" max="10" width="11" style="5" bestFit="1" customWidth="1"/>
    <col min="11" max="11" width="0.85546875" style="1" customWidth="1"/>
    <col min="12" max="12" width="1.7109375" style="2" customWidth="1"/>
    <col min="13" max="16384" width="11.42578125" style="5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</row>
    <row r="2" spans="1:12" s="6" customFormat="1" ht="6" customHeight="1" x14ac:dyDescent="0.25">
      <c r="B2" s="7"/>
      <c r="F2" s="8"/>
      <c r="L2" s="7"/>
    </row>
    <row r="3" spans="1:12" s="6" customFormat="1" ht="20.25" x14ac:dyDescent="0.3">
      <c r="B3" s="187" t="str">
        <f>+'[1]1.EA'!C1</f>
        <v xml:space="preserve">   INSTITUTO MUNICIPAL DE LA JUVENTUD DE TECATE B.C.</v>
      </c>
      <c r="C3" s="187"/>
      <c r="D3" s="187"/>
      <c r="E3" s="187"/>
      <c r="F3" s="187"/>
      <c r="G3" s="187"/>
      <c r="H3" s="187"/>
      <c r="I3" s="187"/>
      <c r="J3" s="187"/>
      <c r="K3" s="187"/>
      <c r="L3" s="7"/>
    </row>
    <row r="4" spans="1:12" s="6" customFormat="1" ht="18" x14ac:dyDescent="0.25">
      <c r="B4" s="9"/>
      <c r="C4" s="188" t="s">
        <v>0</v>
      </c>
      <c r="D4" s="188"/>
      <c r="E4" s="188"/>
      <c r="F4" s="188"/>
      <c r="G4" s="188"/>
      <c r="H4" s="188"/>
      <c r="I4" s="188"/>
      <c r="J4" s="9"/>
      <c r="K4" s="9"/>
      <c r="L4" s="10"/>
    </row>
    <row r="5" spans="1:12" s="6" customFormat="1" ht="18" x14ac:dyDescent="0.25">
      <c r="B5" s="188" t="s">
        <v>155</v>
      </c>
      <c r="C5" s="188"/>
      <c r="D5" s="188"/>
      <c r="E5" s="188"/>
      <c r="F5" s="188"/>
      <c r="G5" s="188"/>
      <c r="H5" s="188"/>
      <c r="I5" s="188"/>
      <c r="J5" s="188"/>
      <c r="K5" s="188"/>
      <c r="L5" s="10"/>
    </row>
    <row r="6" spans="1:12" s="6" customFormat="1" ht="14.1" customHeight="1" x14ac:dyDescent="0.25">
      <c r="B6" s="11"/>
      <c r="C6" s="189" t="s">
        <v>1</v>
      </c>
      <c r="D6" s="189"/>
      <c r="E6" s="189"/>
      <c r="F6" s="189"/>
      <c r="G6" s="189"/>
      <c r="H6" s="189"/>
      <c r="I6" s="189"/>
      <c r="J6" s="11"/>
      <c r="K6" s="11"/>
      <c r="L6" s="10"/>
    </row>
    <row r="7" spans="1:12" ht="3" customHeight="1" x14ac:dyDescent="0.2">
      <c r="A7" s="12"/>
      <c r="B7" s="12"/>
      <c r="C7" s="12"/>
      <c r="D7" s="12"/>
      <c r="E7" s="12"/>
      <c r="F7" s="13"/>
      <c r="G7" s="12"/>
      <c r="H7" s="12"/>
      <c r="I7" s="12"/>
      <c r="J7" s="12"/>
      <c r="K7" s="5"/>
      <c r="L7" s="14"/>
    </row>
    <row r="8" spans="1:12" ht="3" customHeight="1" x14ac:dyDescent="0.2">
      <c r="A8" s="12"/>
      <c r="B8" s="12"/>
      <c r="C8" s="12"/>
      <c r="D8" s="12"/>
      <c r="E8" s="12"/>
      <c r="F8" s="13"/>
      <c r="G8" s="12"/>
      <c r="H8" s="12"/>
      <c r="I8" s="12"/>
      <c r="J8" s="12"/>
    </row>
    <row r="9" spans="1:12" s="18" customFormat="1" ht="15" customHeight="1" x14ac:dyDescent="0.2">
      <c r="A9" s="190"/>
      <c r="B9" s="192" t="s">
        <v>2</v>
      </c>
      <c r="C9" s="192"/>
      <c r="D9" s="15" t="s">
        <v>3</v>
      </c>
      <c r="E9" s="15"/>
      <c r="F9" s="194"/>
      <c r="G9" s="192" t="s">
        <v>2</v>
      </c>
      <c r="H9" s="192"/>
      <c r="I9" s="15" t="s">
        <v>3</v>
      </c>
      <c r="J9" s="15"/>
      <c r="K9" s="16"/>
      <c r="L9" s="17"/>
    </row>
    <row r="10" spans="1:12" s="18" customFormat="1" ht="15" customHeight="1" x14ac:dyDescent="0.2">
      <c r="A10" s="191"/>
      <c r="B10" s="193"/>
      <c r="C10" s="193"/>
      <c r="D10" s="19" t="s">
        <v>4</v>
      </c>
      <c r="E10" s="19" t="s">
        <v>5</v>
      </c>
      <c r="F10" s="195"/>
      <c r="G10" s="193"/>
      <c r="H10" s="193"/>
      <c r="I10" s="19" t="s">
        <v>4</v>
      </c>
      <c r="J10" s="19" t="s">
        <v>5</v>
      </c>
      <c r="K10" s="20"/>
      <c r="L10" s="17"/>
    </row>
    <row r="11" spans="1:12" ht="3" customHeight="1" x14ac:dyDescent="0.2">
      <c r="A11" s="21"/>
      <c r="B11" s="12"/>
      <c r="C11" s="12"/>
      <c r="D11" s="12"/>
      <c r="E11" s="12"/>
      <c r="F11" s="13"/>
      <c r="G11" s="12"/>
      <c r="H11" s="12"/>
      <c r="I11" s="12"/>
      <c r="J11" s="12"/>
      <c r="K11" s="22"/>
      <c r="L11" s="14"/>
    </row>
    <row r="12" spans="1:12" ht="3" customHeight="1" x14ac:dyDescent="0.2">
      <c r="A12" s="21"/>
      <c r="B12" s="12"/>
      <c r="C12" s="12"/>
      <c r="D12" s="12"/>
      <c r="E12" s="12"/>
      <c r="F12" s="13"/>
      <c r="G12" s="12"/>
      <c r="H12" s="12"/>
      <c r="I12" s="12"/>
      <c r="J12" s="12"/>
      <c r="K12" s="22"/>
    </row>
    <row r="13" spans="1:12" x14ac:dyDescent="0.2">
      <c r="A13" s="23"/>
      <c r="B13" s="196" t="s">
        <v>6</v>
      </c>
      <c r="C13" s="196"/>
      <c r="D13" s="24"/>
      <c r="E13" s="25"/>
      <c r="G13" s="196" t="s">
        <v>7</v>
      </c>
      <c r="H13" s="196"/>
      <c r="I13" s="27"/>
      <c r="J13" s="27"/>
      <c r="K13" s="22"/>
    </row>
    <row r="14" spans="1:12" ht="5.0999999999999996" customHeight="1" x14ac:dyDescent="0.2">
      <c r="A14" s="23"/>
      <c r="B14" s="28"/>
      <c r="C14" s="27"/>
      <c r="D14" s="25"/>
      <c r="E14" s="25"/>
      <c r="G14" s="28"/>
      <c r="H14" s="27"/>
      <c r="I14" s="27"/>
      <c r="J14" s="27"/>
      <c r="K14" s="22"/>
    </row>
    <row r="15" spans="1:12" x14ac:dyDescent="0.2">
      <c r="A15" s="23"/>
      <c r="B15" s="197" t="s">
        <v>8</v>
      </c>
      <c r="C15" s="197"/>
      <c r="D15" s="25"/>
      <c r="E15" s="25"/>
      <c r="G15" s="197" t="s">
        <v>9</v>
      </c>
      <c r="H15" s="197"/>
      <c r="I15" s="25"/>
      <c r="J15" s="25"/>
      <c r="K15" s="22"/>
    </row>
    <row r="16" spans="1:12" ht="5.0999999999999996" customHeight="1" x14ac:dyDescent="0.2">
      <c r="A16" s="23"/>
      <c r="B16" s="29"/>
      <c r="C16" s="30"/>
      <c r="D16" s="25"/>
      <c r="E16" s="25"/>
      <c r="G16" s="29"/>
      <c r="H16" s="30"/>
      <c r="I16" s="25"/>
      <c r="J16" s="25"/>
      <c r="K16" s="22"/>
    </row>
    <row r="17" spans="1:14" x14ac:dyDescent="0.2">
      <c r="A17" s="23"/>
      <c r="B17" s="198" t="s">
        <v>10</v>
      </c>
      <c r="C17" s="198"/>
      <c r="D17" s="31">
        <v>8995.83</v>
      </c>
      <c r="E17" s="31">
        <v>4060.46</v>
      </c>
      <c r="F17" s="32">
        <f>E17-D17</f>
        <v>-4935.37</v>
      </c>
      <c r="G17" s="198" t="s">
        <v>11</v>
      </c>
      <c r="H17" s="198"/>
      <c r="I17" s="31">
        <v>309436.08</v>
      </c>
      <c r="J17" s="31">
        <v>243665.73</v>
      </c>
      <c r="K17" s="22"/>
    </row>
    <row r="18" spans="1:14" x14ac:dyDescent="0.2">
      <c r="A18" s="23"/>
      <c r="B18" s="198" t="s">
        <v>12</v>
      </c>
      <c r="C18" s="198"/>
      <c r="D18" s="31">
        <v>498257.49</v>
      </c>
      <c r="E18" s="31">
        <v>413829.75</v>
      </c>
      <c r="G18" s="198" t="s">
        <v>13</v>
      </c>
      <c r="H18" s="198"/>
      <c r="I18" s="31">
        <v>0</v>
      </c>
      <c r="J18" s="31">
        <v>0</v>
      </c>
      <c r="K18" s="22"/>
    </row>
    <row r="19" spans="1:14" x14ac:dyDescent="0.2">
      <c r="A19" s="23"/>
      <c r="B19" s="198" t="s">
        <v>14</v>
      </c>
      <c r="C19" s="198"/>
      <c r="D19" s="31">
        <v>0</v>
      </c>
      <c r="E19" s="31">
        <v>0</v>
      </c>
      <c r="G19" s="198" t="s">
        <v>15</v>
      </c>
      <c r="H19" s="198"/>
      <c r="I19" s="31">
        <v>0</v>
      </c>
      <c r="J19" s="31">
        <v>0</v>
      </c>
      <c r="K19" s="22"/>
    </row>
    <row r="20" spans="1:14" x14ac:dyDescent="0.2">
      <c r="A20" s="23"/>
      <c r="B20" s="198" t="s">
        <v>16</v>
      </c>
      <c r="C20" s="198"/>
      <c r="D20" s="31">
        <v>0</v>
      </c>
      <c r="E20" s="31">
        <v>0</v>
      </c>
      <c r="G20" s="198" t="s">
        <v>17</v>
      </c>
      <c r="H20" s="198"/>
      <c r="I20" s="31">
        <v>0</v>
      </c>
      <c r="J20" s="31">
        <v>0</v>
      </c>
      <c r="K20" s="22"/>
    </row>
    <row r="21" spans="1:14" x14ac:dyDescent="0.2">
      <c r="A21" s="23"/>
      <c r="B21" s="198" t="s">
        <v>18</v>
      </c>
      <c r="C21" s="198"/>
      <c r="D21" s="31">
        <v>0</v>
      </c>
      <c r="E21" s="31">
        <v>0</v>
      </c>
      <c r="G21" s="198" t="s">
        <v>19</v>
      </c>
      <c r="H21" s="198"/>
      <c r="I21" s="31">
        <v>0</v>
      </c>
      <c r="J21" s="31">
        <v>0</v>
      </c>
      <c r="K21" s="22"/>
    </row>
    <row r="22" spans="1:14" ht="25.5" customHeight="1" x14ac:dyDescent="0.2">
      <c r="A22" s="23"/>
      <c r="B22" s="198" t="s">
        <v>20</v>
      </c>
      <c r="C22" s="198"/>
      <c r="D22" s="31">
        <v>0</v>
      </c>
      <c r="E22" s="31">
        <v>0</v>
      </c>
      <c r="G22" s="199" t="s">
        <v>21</v>
      </c>
      <c r="H22" s="199"/>
      <c r="I22" s="31">
        <v>0</v>
      </c>
      <c r="J22" s="31">
        <v>0</v>
      </c>
      <c r="K22" s="22"/>
      <c r="N22" s="33"/>
    </row>
    <row r="23" spans="1:14" x14ac:dyDescent="0.2">
      <c r="A23" s="23"/>
      <c r="B23" s="198" t="s">
        <v>22</v>
      </c>
      <c r="C23" s="198"/>
      <c r="D23" s="31">
        <v>0</v>
      </c>
      <c r="E23" s="31">
        <v>0</v>
      </c>
      <c r="G23" s="198" t="s">
        <v>23</v>
      </c>
      <c r="H23" s="198"/>
      <c r="I23" s="31">
        <v>0</v>
      </c>
      <c r="J23" s="31">
        <v>0</v>
      </c>
      <c r="K23" s="22"/>
    </row>
    <row r="24" spans="1:14" x14ac:dyDescent="0.2">
      <c r="A24" s="23"/>
      <c r="B24" s="34"/>
      <c r="C24" s="35"/>
      <c r="D24" s="31"/>
      <c r="E24" s="31"/>
      <c r="G24" s="198" t="s">
        <v>24</v>
      </c>
      <c r="H24" s="198"/>
      <c r="I24" s="31">
        <v>0</v>
      </c>
      <c r="J24" s="31">
        <v>0</v>
      </c>
      <c r="K24" s="22"/>
    </row>
    <row r="25" spans="1:14" x14ac:dyDescent="0.2">
      <c r="A25" s="36"/>
      <c r="B25" s="197" t="s">
        <v>25</v>
      </c>
      <c r="C25" s="197"/>
      <c r="D25" s="37">
        <f>SUM(D17:D23)</f>
        <v>507253.32</v>
      </c>
      <c r="E25" s="37">
        <f>SUM(E17:E23)</f>
        <v>417890.21</v>
      </c>
      <c r="F25" s="38"/>
      <c r="G25" s="28"/>
      <c r="H25" s="27"/>
      <c r="I25" s="39"/>
      <c r="J25" s="39"/>
      <c r="K25" s="22"/>
    </row>
    <row r="26" spans="1:14" x14ac:dyDescent="0.2">
      <c r="A26" s="36"/>
      <c r="B26" s="28"/>
      <c r="C26" s="40"/>
      <c r="D26" s="41"/>
      <c r="E26" s="41"/>
      <c r="F26" s="38"/>
      <c r="G26" s="197" t="s">
        <v>26</v>
      </c>
      <c r="H26" s="197"/>
      <c r="I26" s="37">
        <f>SUM(I17:I24)</f>
        <v>309436.08</v>
      </c>
      <c r="J26" s="37">
        <f>SUM(J17:J24)</f>
        <v>243665.73</v>
      </c>
      <c r="K26" s="22"/>
    </row>
    <row r="27" spans="1:14" x14ac:dyDescent="0.2">
      <c r="A27" s="23"/>
      <c r="B27" s="34"/>
      <c r="C27" s="34"/>
      <c r="D27" s="42"/>
      <c r="E27" s="42"/>
      <c r="G27" s="43"/>
      <c r="H27" s="35"/>
      <c r="I27" s="42"/>
      <c r="J27" s="42"/>
      <c r="K27" s="22"/>
    </row>
    <row r="28" spans="1:14" x14ac:dyDescent="0.2">
      <c r="A28" s="23"/>
      <c r="B28" s="197" t="s">
        <v>27</v>
      </c>
      <c r="C28" s="197"/>
      <c r="D28" s="44"/>
      <c r="E28" s="44"/>
      <c r="G28" s="197" t="s">
        <v>28</v>
      </c>
      <c r="H28" s="197"/>
      <c r="I28" s="44"/>
      <c r="J28" s="44"/>
      <c r="K28" s="22"/>
    </row>
    <row r="29" spans="1:14" x14ac:dyDescent="0.2">
      <c r="A29" s="23"/>
      <c r="B29" s="34"/>
      <c r="C29" s="34"/>
      <c r="D29" s="42"/>
      <c r="E29" s="42"/>
      <c r="G29" s="34"/>
      <c r="H29" s="35"/>
      <c r="I29" s="42"/>
      <c r="J29" s="42"/>
      <c r="K29" s="22"/>
    </row>
    <row r="30" spans="1:14" x14ac:dyDescent="0.2">
      <c r="A30" s="23"/>
      <c r="B30" s="198" t="s">
        <v>29</v>
      </c>
      <c r="C30" s="198"/>
      <c r="D30" s="44">
        <v>0</v>
      </c>
      <c r="E30" s="44">
        <v>0</v>
      </c>
      <c r="G30" s="198" t="s">
        <v>30</v>
      </c>
      <c r="H30" s="198"/>
      <c r="I30" s="44">
        <v>0</v>
      </c>
      <c r="J30" s="44">
        <v>0</v>
      </c>
      <c r="K30" s="22"/>
    </row>
    <row r="31" spans="1:14" x14ac:dyDescent="0.2">
      <c r="A31" s="23"/>
      <c r="B31" s="198" t="s">
        <v>31</v>
      </c>
      <c r="C31" s="198"/>
      <c r="D31" s="42">
        <v>0</v>
      </c>
      <c r="E31" s="42">
        <v>0</v>
      </c>
      <c r="G31" s="198" t="s">
        <v>32</v>
      </c>
      <c r="H31" s="198"/>
      <c r="I31" s="44">
        <v>0</v>
      </c>
      <c r="J31" s="44">
        <v>0</v>
      </c>
      <c r="K31" s="22"/>
    </row>
    <row r="32" spans="1:14" x14ac:dyDescent="0.2">
      <c r="A32" s="23"/>
      <c r="B32" s="198" t="s">
        <v>33</v>
      </c>
      <c r="C32" s="198"/>
      <c r="D32" s="44">
        <v>0</v>
      </c>
      <c r="E32" s="44">
        <v>0</v>
      </c>
      <c r="G32" s="198" t="s">
        <v>34</v>
      </c>
      <c r="H32" s="198"/>
      <c r="I32" s="44">
        <v>0</v>
      </c>
      <c r="J32" s="44">
        <v>0</v>
      </c>
      <c r="K32" s="22"/>
    </row>
    <row r="33" spans="1:11" x14ac:dyDescent="0.2">
      <c r="A33" s="23"/>
      <c r="B33" s="198" t="s">
        <v>35</v>
      </c>
      <c r="C33" s="198"/>
      <c r="D33" s="31">
        <v>223461.59</v>
      </c>
      <c r="E33" s="31">
        <v>259761.67</v>
      </c>
      <c r="G33" s="198" t="s">
        <v>36</v>
      </c>
      <c r="H33" s="198"/>
      <c r="I33" s="44">
        <v>0</v>
      </c>
      <c r="J33" s="44">
        <v>0</v>
      </c>
      <c r="K33" s="22"/>
    </row>
    <row r="34" spans="1:11" ht="26.25" customHeight="1" x14ac:dyDescent="0.2">
      <c r="A34" s="23"/>
      <c r="B34" s="198" t="s">
        <v>37</v>
      </c>
      <c r="C34" s="198"/>
      <c r="D34" s="31">
        <v>10000</v>
      </c>
      <c r="E34" s="31">
        <v>10000</v>
      </c>
      <c r="G34" s="199" t="s">
        <v>38</v>
      </c>
      <c r="H34" s="199"/>
      <c r="I34" s="44">
        <v>0</v>
      </c>
      <c r="J34" s="44">
        <v>0</v>
      </c>
      <c r="K34" s="22"/>
    </row>
    <row r="35" spans="1:11" x14ac:dyDescent="0.2">
      <c r="A35" s="23"/>
      <c r="B35" s="198" t="s">
        <v>39</v>
      </c>
      <c r="C35" s="198"/>
      <c r="D35" s="44">
        <v>-21259.29</v>
      </c>
      <c r="E35" s="44">
        <v>0</v>
      </c>
      <c r="F35" s="32">
        <f>E35-D35</f>
        <v>21259.29</v>
      </c>
      <c r="G35" s="198" t="s">
        <v>40</v>
      </c>
      <c r="H35" s="198"/>
      <c r="I35" s="44">
        <v>0</v>
      </c>
      <c r="J35" s="44">
        <v>0</v>
      </c>
      <c r="K35" s="22"/>
    </row>
    <row r="36" spans="1:11" x14ac:dyDescent="0.2">
      <c r="A36" s="23"/>
      <c r="B36" s="198" t="s">
        <v>41</v>
      </c>
      <c r="C36" s="198"/>
      <c r="D36" s="44">
        <v>0</v>
      </c>
      <c r="E36" s="44">
        <v>0</v>
      </c>
      <c r="G36" s="34"/>
      <c r="H36" s="35"/>
      <c r="I36" s="42"/>
      <c r="J36" s="42"/>
      <c r="K36" s="22"/>
    </row>
    <row r="37" spans="1:11" x14ac:dyDescent="0.2">
      <c r="A37" s="23"/>
      <c r="B37" s="198" t="s">
        <v>42</v>
      </c>
      <c r="C37" s="198"/>
      <c r="D37" s="44">
        <v>0</v>
      </c>
      <c r="E37" s="44">
        <v>0</v>
      </c>
      <c r="G37" s="197" t="s">
        <v>43</v>
      </c>
      <c r="H37" s="197"/>
      <c r="I37" s="45">
        <f>SUM(I30:I35)</f>
        <v>0</v>
      </c>
      <c r="J37" s="45">
        <f>SUM(J30:J35)</f>
        <v>0</v>
      </c>
      <c r="K37" s="22"/>
    </row>
    <row r="38" spans="1:11" x14ac:dyDescent="0.2">
      <c r="A38" s="23"/>
      <c r="B38" s="198" t="s">
        <v>44</v>
      </c>
      <c r="C38" s="198"/>
      <c r="D38" s="44">
        <v>0</v>
      </c>
      <c r="E38" s="44">
        <v>0</v>
      </c>
      <c r="G38" s="28"/>
      <c r="H38" s="40"/>
      <c r="I38" s="41"/>
      <c r="J38" s="41"/>
      <c r="K38" s="22"/>
    </row>
    <row r="39" spans="1:11" x14ac:dyDescent="0.2">
      <c r="A39" s="23"/>
      <c r="B39" s="34"/>
      <c r="C39" s="35"/>
      <c r="D39" s="42"/>
      <c r="E39" s="42"/>
      <c r="G39" s="197" t="s">
        <v>45</v>
      </c>
      <c r="H39" s="197"/>
      <c r="I39" s="37">
        <f>I26+I37</f>
        <v>309436.08</v>
      </c>
      <c r="J39" s="37">
        <f>J26+J37</f>
        <v>243665.73</v>
      </c>
      <c r="K39" s="22"/>
    </row>
    <row r="40" spans="1:11" x14ac:dyDescent="0.2">
      <c r="A40" s="36"/>
      <c r="B40" s="197" t="s">
        <v>46</v>
      </c>
      <c r="C40" s="197"/>
      <c r="D40" s="37">
        <f>SUM(D30:D38)</f>
        <v>212202.3</v>
      </c>
      <c r="E40" s="37">
        <f>SUM(E30:E38)</f>
        <v>269761.67000000004</v>
      </c>
      <c r="F40" s="38"/>
      <c r="G40" s="28"/>
      <c r="H40" s="46"/>
      <c r="I40" s="41"/>
      <c r="J40" s="41"/>
      <c r="K40" s="22"/>
    </row>
    <row r="41" spans="1:11" x14ac:dyDescent="0.2">
      <c r="A41" s="23"/>
      <c r="B41" s="34"/>
      <c r="C41" s="28"/>
      <c r="D41" s="31"/>
      <c r="E41" s="31"/>
      <c r="G41" s="196" t="s">
        <v>47</v>
      </c>
      <c r="H41" s="196"/>
      <c r="I41" s="42"/>
      <c r="J41" s="42"/>
      <c r="K41" s="22"/>
    </row>
    <row r="42" spans="1:11" x14ac:dyDescent="0.2">
      <c r="A42" s="23"/>
      <c r="B42" s="197" t="s">
        <v>48</v>
      </c>
      <c r="C42" s="197"/>
      <c r="D42" s="37">
        <f>D25+D40</f>
        <v>719455.62</v>
      </c>
      <c r="E42" s="47">
        <f>E25+E40</f>
        <v>687651.88000000012</v>
      </c>
      <c r="G42" s="28"/>
      <c r="H42" s="46"/>
      <c r="I42" s="42"/>
      <c r="J42" s="42"/>
      <c r="K42" s="22"/>
    </row>
    <row r="43" spans="1:11" x14ac:dyDescent="0.2">
      <c r="A43" s="23"/>
      <c r="B43" s="34"/>
      <c r="C43" s="34"/>
      <c r="D43" s="24"/>
      <c r="E43" s="24"/>
      <c r="G43" s="197" t="s">
        <v>49</v>
      </c>
      <c r="H43" s="197"/>
      <c r="I43" s="48">
        <f>SUM(I45:I47)</f>
        <v>0</v>
      </c>
      <c r="J43" s="48">
        <f>SUM(J45:J47)</f>
        <v>0</v>
      </c>
      <c r="K43" s="22"/>
    </row>
    <row r="44" spans="1:11" x14ac:dyDescent="0.2">
      <c r="A44" s="23"/>
      <c r="B44" s="34"/>
      <c r="C44" s="34"/>
      <c r="D44" s="24"/>
      <c r="E44" s="24"/>
      <c r="G44" s="34"/>
      <c r="H44" s="25"/>
      <c r="I44" s="42"/>
      <c r="J44" s="42"/>
      <c r="K44" s="22"/>
    </row>
    <row r="45" spans="1:11" x14ac:dyDescent="0.2">
      <c r="A45" s="23"/>
      <c r="B45" s="34"/>
      <c r="C45" s="34"/>
      <c r="D45" s="24"/>
      <c r="E45" s="24"/>
      <c r="G45" s="198" t="s">
        <v>50</v>
      </c>
      <c r="H45" s="198"/>
      <c r="I45" s="42">
        <v>0</v>
      </c>
      <c r="J45" s="42">
        <v>0</v>
      </c>
      <c r="K45" s="22"/>
    </row>
    <row r="46" spans="1:11" x14ac:dyDescent="0.2">
      <c r="A46" s="23"/>
      <c r="B46" s="34"/>
      <c r="C46" s="200"/>
      <c r="D46" s="200"/>
      <c r="E46" s="24"/>
      <c r="G46" s="198" t="s">
        <v>51</v>
      </c>
      <c r="H46" s="198"/>
      <c r="I46" s="42"/>
      <c r="J46" s="44">
        <v>0</v>
      </c>
      <c r="K46" s="22"/>
    </row>
    <row r="47" spans="1:11" x14ac:dyDescent="0.2">
      <c r="A47" s="23"/>
      <c r="B47" s="34"/>
      <c r="C47" s="200"/>
      <c r="D47" s="200"/>
      <c r="E47" s="24"/>
      <c r="G47" s="198" t="s">
        <v>52</v>
      </c>
      <c r="H47" s="198"/>
      <c r="I47" s="42">
        <v>0</v>
      </c>
      <c r="J47" s="44">
        <v>0</v>
      </c>
      <c r="K47" s="22"/>
    </row>
    <row r="48" spans="1:11" x14ac:dyDescent="0.2">
      <c r="A48" s="23"/>
      <c r="B48" s="34"/>
      <c r="C48" s="200"/>
      <c r="D48" s="200"/>
      <c r="E48" s="24"/>
      <c r="G48" s="34"/>
      <c r="H48" s="25"/>
      <c r="I48" s="42"/>
      <c r="J48" s="42"/>
      <c r="K48" s="22"/>
    </row>
    <row r="49" spans="1:13" x14ac:dyDescent="0.2">
      <c r="A49" s="23"/>
      <c r="B49" s="34"/>
      <c r="C49" s="200"/>
      <c r="D49" s="200"/>
      <c r="E49" s="24"/>
      <c r="G49" s="197" t="s">
        <v>53</v>
      </c>
      <c r="H49" s="197"/>
      <c r="I49" s="37">
        <f>SUM(I51:I55)</f>
        <v>410019.54000000004</v>
      </c>
      <c r="J49" s="47">
        <f>SUM(J51:J55)</f>
        <v>443986.15</v>
      </c>
      <c r="K49" s="22"/>
    </row>
    <row r="50" spans="1:13" x14ac:dyDescent="0.2">
      <c r="A50" s="23"/>
      <c r="B50" s="34"/>
      <c r="C50" s="200"/>
      <c r="D50" s="200"/>
      <c r="E50" s="24"/>
      <c r="G50" s="28"/>
      <c r="H50" s="25"/>
      <c r="I50" s="49"/>
      <c r="J50" s="49"/>
      <c r="K50" s="22"/>
    </row>
    <row r="51" spans="1:13" x14ac:dyDescent="0.2">
      <c r="A51" s="23"/>
      <c r="B51" s="34"/>
      <c r="C51" s="200"/>
      <c r="D51" s="200"/>
      <c r="E51" s="24"/>
      <c r="G51" s="198" t="s">
        <v>54</v>
      </c>
      <c r="H51" s="198"/>
      <c r="I51" s="50">
        <v>16511.93</v>
      </c>
      <c r="J51" s="50">
        <v>51187.09</v>
      </c>
      <c r="K51" s="22"/>
    </row>
    <row r="52" spans="1:13" x14ac:dyDescent="0.2">
      <c r="A52" s="23"/>
      <c r="B52" s="34"/>
      <c r="C52" s="200"/>
      <c r="D52" s="200"/>
      <c r="E52" s="24"/>
      <c r="G52" s="198" t="s">
        <v>55</v>
      </c>
      <c r="H52" s="198"/>
      <c r="I52" s="50">
        <v>414766.9</v>
      </c>
      <c r="J52" s="50">
        <v>392799.06</v>
      </c>
      <c r="K52" s="22"/>
    </row>
    <row r="53" spans="1:13" x14ac:dyDescent="0.2">
      <c r="A53" s="23"/>
      <c r="B53" s="34"/>
      <c r="C53" s="200"/>
      <c r="D53" s="200"/>
      <c r="E53" s="24"/>
      <c r="G53" s="198" t="s">
        <v>56</v>
      </c>
      <c r="H53" s="198"/>
      <c r="I53" s="44">
        <v>0</v>
      </c>
      <c r="J53" s="44">
        <v>0</v>
      </c>
      <c r="K53" s="22"/>
    </row>
    <row r="54" spans="1:13" x14ac:dyDescent="0.2">
      <c r="A54" s="23"/>
      <c r="B54" s="34"/>
      <c r="C54" s="34"/>
      <c r="D54" s="24"/>
      <c r="E54" s="24"/>
      <c r="G54" s="198" t="s">
        <v>57</v>
      </c>
      <c r="H54" s="198"/>
      <c r="I54" s="44">
        <v>0</v>
      </c>
      <c r="J54" s="44">
        <v>0</v>
      </c>
      <c r="K54" s="22"/>
    </row>
    <row r="55" spans="1:13" x14ac:dyDescent="0.2">
      <c r="A55" s="23"/>
      <c r="B55" s="34"/>
      <c r="C55" s="34"/>
      <c r="D55" s="24"/>
      <c r="E55" s="24"/>
      <c r="G55" s="198" t="s">
        <v>58</v>
      </c>
      <c r="H55" s="198"/>
      <c r="I55" s="178">
        <v>-21259.29</v>
      </c>
      <c r="J55" s="44">
        <v>0</v>
      </c>
      <c r="K55" s="22"/>
    </row>
    <row r="56" spans="1:13" x14ac:dyDescent="0.2">
      <c r="A56" s="23"/>
      <c r="B56" s="34"/>
      <c r="C56" s="34"/>
      <c r="D56" s="24"/>
      <c r="E56" s="24"/>
      <c r="G56" s="34"/>
      <c r="H56" s="25"/>
      <c r="I56" s="42"/>
      <c r="J56" s="42"/>
      <c r="K56" s="22"/>
    </row>
    <row r="57" spans="1:13" ht="25.5" customHeight="1" x14ac:dyDescent="0.2">
      <c r="A57" s="23"/>
      <c r="B57" s="34"/>
      <c r="C57" s="34"/>
      <c r="D57" s="24"/>
      <c r="E57" s="24"/>
      <c r="G57" s="197" t="s">
        <v>59</v>
      </c>
      <c r="H57" s="197"/>
      <c r="I57" s="45">
        <f>SUM(I59:I60)</f>
        <v>0</v>
      </c>
      <c r="J57" s="45">
        <f>SUM(J59:J60)</f>
        <v>0</v>
      </c>
      <c r="K57" s="22"/>
    </row>
    <row r="58" spans="1:13" x14ac:dyDescent="0.2">
      <c r="A58" s="23"/>
      <c r="B58" s="34"/>
      <c r="C58" s="34"/>
      <c r="D58" s="24"/>
      <c r="E58" s="24"/>
      <c r="G58" s="34"/>
      <c r="H58" s="25"/>
      <c r="I58" s="42"/>
      <c r="J58" s="42"/>
      <c r="K58" s="22"/>
    </row>
    <row r="59" spans="1:13" x14ac:dyDescent="0.2">
      <c r="A59" s="23"/>
      <c r="B59" s="34"/>
      <c r="C59" s="34"/>
      <c r="D59" s="24"/>
      <c r="E59" s="24"/>
      <c r="G59" s="198" t="s">
        <v>60</v>
      </c>
      <c r="H59" s="198"/>
      <c r="I59" s="44">
        <v>0</v>
      </c>
      <c r="J59" s="44">
        <v>0</v>
      </c>
      <c r="K59" s="22"/>
    </row>
    <row r="60" spans="1:13" x14ac:dyDescent="0.2">
      <c r="A60" s="23"/>
      <c r="B60" s="34"/>
      <c r="C60" s="34"/>
      <c r="D60" s="24"/>
      <c r="E60" s="24"/>
      <c r="G60" s="198" t="s">
        <v>61</v>
      </c>
      <c r="H60" s="198"/>
      <c r="I60" s="44">
        <v>0</v>
      </c>
      <c r="J60" s="44">
        <v>0</v>
      </c>
      <c r="K60" s="22"/>
    </row>
    <row r="61" spans="1:13" ht="9.9499999999999993" customHeight="1" x14ac:dyDescent="0.2">
      <c r="A61" s="23"/>
      <c r="B61" s="34"/>
      <c r="C61" s="34"/>
      <c r="D61" s="24"/>
      <c r="E61" s="24"/>
      <c r="G61" s="34"/>
      <c r="H61" s="51"/>
      <c r="I61" s="42"/>
      <c r="J61" s="42"/>
      <c r="K61" s="22"/>
    </row>
    <row r="62" spans="1:13" x14ac:dyDescent="0.2">
      <c r="A62" s="23"/>
      <c r="B62" s="34"/>
      <c r="C62" s="34"/>
      <c r="D62" s="24"/>
      <c r="E62" s="24"/>
      <c r="G62" s="197" t="s">
        <v>62</v>
      </c>
      <c r="H62" s="197"/>
      <c r="I62" s="47">
        <f>I43+I49+I57</f>
        <v>410019.54000000004</v>
      </c>
      <c r="J62" s="37">
        <f>J43+J49+J57</f>
        <v>443986.15</v>
      </c>
      <c r="K62" s="22"/>
      <c r="M62" s="33"/>
    </row>
    <row r="63" spans="1:13" ht="9.9499999999999993" customHeight="1" x14ac:dyDescent="0.2">
      <c r="A63" s="23"/>
      <c r="B63" s="34"/>
      <c r="C63" s="34"/>
      <c r="D63" s="24"/>
      <c r="E63" s="24"/>
      <c r="G63" s="34"/>
      <c r="H63" s="25"/>
      <c r="I63" s="31"/>
      <c r="J63" s="31"/>
      <c r="K63" s="22"/>
      <c r="M63" s="33"/>
    </row>
    <row r="64" spans="1:13" x14ac:dyDescent="0.2">
      <c r="A64" s="23"/>
      <c r="B64" s="34"/>
      <c r="C64" s="34"/>
      <c r="D64" s="24"/>
      <c r="E64" s="24"/>
      <c r="G64" s="197" t="s">
        <v>63</v>
      </c>
      <c r="H64" s="197"/>
      <c r="I64" s="37">
        <f>I39+I62</f>
        <v>719455.62000000011</v>
      </c>
      <c r="J64" s="47">
        <f>J39+J62</f>
        <v>687651.88</v>
      </c>
      <c r="K64" s="22"/>
      <c r="M64" s="33"/>
    </row>
    <row r="65" spans="1:11" ht="6" customHeight="1" x14ac:dyDescent="0.2">
      <c r="A65" s="52"/>
      <c r="B65" s="53"/>
      <c r="C65" s="53"/>
      <c r="D65" s="53"/>
      <c r="E65" s="53"/>
      <c r="F65" s="54"/>
      <c r="G65" s="53"/>
      <c r="H65" s="53"/>
      <c r="I65" s="53"/>
      <c r="J65" s="53"/>
      <c r="K65" s="55"/>
    </row>
    <row r="66" spans="1:11" ht="6" customHeight="1" x14ac:dyDescent="0.2">
      <c r="B66" s="25"/>
      <c r="C66" s="56"/>
      <c r="D66" s="57"/>
      <c r="E66" s="57"/>
      <c r="G66" s="58"/>
      <c r="H66" s="56"/>
      <c r="I66" s="57"/>
      <c r="J66" s="57"/>
    </row>
    <row r="67" spans="1:11" ht="6" customHeight="1" x14ac:dyDescent="0.2">
      <c r="A67" s="59"/>
      <c r="B67" s="60"/>
      <c r="C67" s="61"/>
      <c r="D67" s="62"/>
      <c r="E67" s="62"/>
      <c r="F67" s="54"/>
      <c r="G67" s="63"/>
      <c r="H67" s="61"/>
      <c r="I67" s="62"/>
      <c r="J67" s="62"/>
    </row>
    <row r="68" spans="1:11" ht="6" customHeight="1" x14ac:dyDescent="0.2">
      <c r="B68" s="25"/>
      <c r="C68" s="56"/>
      <c r="D68" s="57"/>
      <c r="E68" s="57"/>
      <c r="G68" s="58"/>
      <c r="H68" s="56"/>
      <c r="I68" s="57"/>
      <c r="J68" s="57"/>
    </row>
    <row r="69" spans="1:11" ht="15" customHeight="1" x14ac:dyDescent="0.2">
      <c r="B69" s="202" t="s">
        <v>64</v>
      </c>
      <c r="C69" s="202"/>
      <c r="D69" s="202"/>
      <c r="E69" s="202"/>
      <c r="F69" s="202"/>
      <c r="G69" s="202"/>
      <c r="H69" s="202"/>
      <c r="I69" s="202"/>
      <c r="J69" s="202"/>
    </row>
    <row r="70" spans="1:11" ht="12.75" customHeight="1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</row>
    <row r="71" spans="1:11" ht="30.75" customHeight="1" x14ac:dyDescent="0.2">
      <c r="B71" s="25"/>
      <c r="C71" s="204"/>
      <c r="D71" s="204"/>
      <c r="E71" s="57"/>
      <c r="G71" s="205"/>
      <c r="H71" s="205"/>
      <c r="I71" s="57"/>
      <c r="J71" s="57"/>
    </row>
    <row r="72" spans="1:11" ht="14.1" customHeight="1" x14ac:dyDescent="0.2">
      <c r="B72" s="64"/>
      <c r="C72" s="206" t="str">
        <f>'[1]1.EA'!D57</f>
        <v>C.P ALMA L. SOSA DE LEÓN</v>
      </c>
      <c r="D72" s="206"/>
      <c r="E72" s="57"/>
      <c r="F72" s="65"/>
      <c r="G72" s="206" t="s">
        <v>65</v>
      </c>
      <c r="H72" s="206"/>
      <c r="I72" s="27"/>
      <c r="J72" s="57"/>
    </row>
    <row r="73" spans="1:11" ht="14.1" customHeight="1" x14ac:dyDescent="0.2">
      <c r="B73" s="66"/>
      <c r="C73" s="201" t="str">
        <f>+'[1]1.EA'!D58</f>
        <v>AUX. ADMINISTRATIVO</v>
      </c>
      <c r="D73" s="201"/>
      <c r="E73" s="24"/>
      <c r="F73" s="65"/>
      <c r="G73" s="201" t="s">
        <v>66</v>
      </c>
      <c r="H73" s="201"/>
      <c r="I73" s="27"/>
      <c r="J73" s="57"/>
    </row>
  </sheetData>
  <mergeCells count="75">
    <mergeCell ref="C73:D73"/>
    <mergeCell ref="G73:H73"/>
    <mergeCell ref="G64:H64"/>
    <mergeCell ref="B69:J69"/>
    <mergeCell ref="B70:K70"/>
    <mergeCell ref="C71:D71"/>
    <mergeCell ref="G71:H71"/>
    <mergeCell ref="C72:D72"/>
    <mergeCell ref="G72:H72"/>
    <mergeCell ref="G62:H62"/>
    <mergeCell ref="G45:H45"/>
    <mergeCell ref="C46:D53"/>
    <mergeCell ref="G46:H46"/>
    <mergeCell ref="G47:H47"/>
    <mergeCell ref="G49:H49"/>
    <mergeCell ref="G51:H51"/>
    <mergeCell ref="G52:H52"/>
    <mergeCell ref="G53:H53"/>
    <mergeCell ref="G54:H54"/>
    <mergeCell ref="G55:H55"/>
    <mergeCell ref="G57:H57"/>
    <mergeCell ref="G59:H59"/>
    <mergeCell ref="G60:H60"/>
    <mergeCell ref="G43:H43"/>
    <mergeCell ref="B34:C34"/>
    <mergeCell ref="G34:H34"/>
    <mergeCell ref="B35:C35"/>
    <mergeCell ref="G35:H35"/>
    <mergeCell ref="B36:C36"/>
    <mergeCell ref="B37:C37"/>
    <mergeCell ref="G37:H37"/>
    <mergeCell ref="B38:C38"/>
    <mergeCell ref="G39:H39"/>
    <mergeCell ref="B40:C40"/>
    <mergeCell ref="G41:H41"/>
    <mergeCell ref="B42:C42"/>
    <mergeCell ref="B31:C31"/>
    <mergeCell ref="G31:H31"/>
    <mergeCell ref="B32:C32"/>
    <mergeCell ref="G32:H32"/>
    <mergeCell ref="B33:C33"/>
    <mergeCell ref="G33:H33"/>
    <mergeCell ref="B30:C30"/>
    <mergeCell ref="G30:H30"/>
    <mergeCell ref="B21:C21"/>
    <mergeCell ref="G21:H21"/>
    <mergeCell ref="B22:C22"/>
    <mergeCell ref="G22:H22"/>
    <mergeCell ref="B23:C23"/>
    <mergeCell ref="G23:H23"/>
    <mergeCell ref="G24:H24"/>
    <mergeCell ref="B25:C25"/>
    <mergeCell ref="G26:H26"/>
    <mergeCell ref="B28:C28"/>
    <mergeCell ref="G28:H28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B3:K3"/>
    <mergeCell ref="C4:I4"/>
    <mergeCell ref="B5:K5"/>
    <mergeCell ref="C6:I6"/>
    <mergeCell ref="A9:A10"/>
    <mergeCell ref="B9:C10"/>
    <mergeCell ref="F9:F10"/>
    <mergeCell ref="G9:H10"/>
  </mergeCells>
  <conditionalFormatting sqref="C46:D53">
    <cfRule type="expression" dxfId="3" priority="1">
      <formula>$E$42&lt;&gt;$J$64</formula>
    </cfRule>
    <cfRule type="expression" dxfId="2" priority="2">
      <formula>$D$42&lt;&gt;$I$64</formula>
    </cfRule>
  </conditionalFormatting>
  <printOptions horizontalCentered="1" verticalCentered="1"/>
  <pageMargins left="0.78740157480314965" right="0" top="0" bottom="0.59055118110236227" header="0" footer="0"/>
  <pageSetup scale="5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showGridLines="0" tabSelected="1" topLeftCell="A10" zoomScale="110" zoomScaleNormal="110" workbookViewId="0">
      <selection activeCell="D36" sqref="D36"/>
    </sheetView>
  </sheetViews>
  <sheetFormatPr baseColWidth="10" defaultColWidth="11.42578125" defaultRowHeight="15" x14ac:dyDescent="0.25"/>
  <cols>
    <col min="1" max="1" width="2.42578125" style="142" customWidth="1"/>
    <col min="2" max="2" width="7.5703125" style="68" customWidth="1"/>
    <col min="3" max="3" width="47.5703125" style="68" customWidth="1"/>
    <col min="4" max="4" width="12.140625" style="68" bestFit="1" customWidth="1"/>
    <col min="5" max="5" width="12.85546875" style="68" bestFit="1" customWidth="1"/>
    <col min="6" max="8" width="12.140625" style="68" bestFit="1" customWidth="1"/>
    <col min="9" max="9" width="11.85546875" style="68" customWidth="1"/>
    <col min="10" max="10" width="3.7109375" style="142" customWidth="1"/>
    <col min="11" max="11" width="19.28515625" style="143" bestFit="1" customWidth="1"/>
    <col min="12" max="12" width="18" style="143" bestFit="1" customWidth="1"/>
    <col min="13" max="16384" width="11.42578125" style="143"/>
  </cols>
  <sheetData>
    <row r="1" spans="2:11" ht="10.5" customHeight="1" x14ac:dyDescent="0.25">
      <c r="B1" s="209"/>
      <c r="C1" s="210"/>
      <c r="D1" s="210"/>
      <c r="E1" s="210"/>
      <c r="F1" s="210"/>
      <c r="G1" s="210"/>
      <c r="H1" s="210"/>
      <c r="I1" s="211"/>
    </row>
    <row r="2" spans="2:11" x14ac:dyDescent="0.25">
      <c r="B2" s="212" t="str">
        <f>+'[1]1.EA'!C1</f>
        <v xml:space="preserve">   INSTITUTO MUNICIPAL DE LA JUVENTUD DE TECATE B.C.</v>
      </c>
      <c r="C2" s="213"/>
      <c r="D2" s="213"/>
      <c r="E2" s="213"/>
      <c r="F2" s="213"/>
      <c r="G2" s="213"/>
      <c r="H2" s="213"/>
      <c r="I2" s="214"/>
    </row>
    <row r="3" spans="2:11" x14ac:dyDescent="0.25">
      <c r="B3" s="215" t="s">
        <v>102</v>
      </c>
      <c r="C3" s="216"/>
      <c r="D3" s="216"/>
      <c r="E3" s="216"/>
      <c r="F3" s="216"/>
      <c r="G3" s="216"/>
      <c r="H3" s="216"/>
      <c r="I3" s="217"/>
    </row>
    <row r="4" spans="2:11" x14ac:dyDescent="0.25">
      <c r="B4" s="215" t="s">
        <v>103</v>
      </c>
      <c r="C4" s="216"/>
      <c r="D4" s="216"/>
      <c r="E4" s="216"/>
      <c r="F4" s="216"/>
      <c r="G4" s="216"/>
      <c r="H4" s="216"/>
      <c r="I4" s="217"/>
    </row>
    <row r="5" spans="2:11" x14ac:dyDescent="0.25">
      <c r="B5" s="218" t="s">
        <v>156</v>
      </c>
      <c r="C5" s="219"/>
      <c r="D5" s="219"/>
      <c r="E5" s="219"/>
      <c r="F5" s="219"/>
      <c r="G5" s="219"/>
      <c r="H5" s="219"/>
      <c r="I5" s="220"/>
    </row>
    <row r="6" spans="2:11" s="142" customFormat="1" ht="6.75" customHeight="1" x14ac:dyDescent="0.25">
      <c r="B6" s="71"/>
      <c r="C6" s="71"/>
      <c r="D6" s="71"/>
      <c r="E6" s="71"/>
      <c r="F6" s="71"/>
      <c r="G6" s="71"/>
      <c r="H6" s="71"/>
      <c r="I6" s="71"/>
    </row>
    <row r="7" spans="2:11" x14ac:dyDescent="0.25">
      <c r="B7" s="207" t="s">
        <v>104</v>
      </c>
      <c r="C7" s="207"/>
      <c r="D7" s="208" t="s">
        <v>105</v>
      </c>
      <c r="E7" s="208"/>
      <c r="F7" s="208"/>
      <c r="G7" s="208"/>
      <c r="H7" s="208"/>
      <c r="I7" s="208" t="s">
        <v>106</v>
      </c>
    </row>
    <row r="8" spans="2:11" ht="24" x14ac:dyDescent="0.25">
      <c r="B8" s="207"/>
      <c r="C8" s="207"/>
      <c r="D8" s="144" t="s">
        <v>107</v>
      </c>
      <c r="E8" s="144" t="s">
        <v>108</v>
      </c>
      <c r="F8" s="144" t="s">
        <v>73</v>
      </c>
      <c r="G8" s="144" t="s">
        <v>74</v>
      </c>
      <c r="H8" s="144" t="s">
        <v>109</v>
      </c>
      <c r="I8" s="208"/>
    </row>
    <row r="9" spans="2:11" ht="11.25" customHeight="1" x14ac:dyDescent="0.25">
      <c r="B9" s="207"/>
      <c r="C9" s="207"/>
      <c r="D9" s="144">
        <v>1</v>
      </c>
      <c r="E9" s="144">
        <v>2</v>
      </c>
      <c r="F9" s="144" t="s">
        <v>110</v>
      </c>
      <c r="G9" s="144">
        <v>4</v>
      </c>
      <c r="H9" s="144">
        <v>5</v>
      </c>
      <c r="I9" s="144" t="s">
        <v>111</v>
      </c>
    </row>
    <row r="10" spans="2:11" x14ac:dyDescent="0.25">
      <c r="B10" s="221" t="s">
        <v>112</v>
      </c>
      <c r="C10" s="222"/>
      <c r="D10" s="145">
        <f>SUM(D11:D14)</f>
        <v>1309200</v>
      </c>
      <c r="E10" s="145">
        <f t="shared" ref="E10:I10" si="0">SUM(E11:E14)</f>
        <v>0</v>
      </c>
      <c r="F10" s="145">
        <f t="shared" si="0"/>
        <v>1309200</v>
      </c>
      <c r="G10" s="145">
        <f t="shared" si="0"/>
        <v>125685.44</v>
      </c>
      <c r="H10" s="145">
        <f t="shared" si="0"/>
        <v>125685.44</v>
      </c>
      <c r="I10" s="145">
        <f t="shared" si="0"/>
        <v>1183514.56</v>
      </c>
      <c r="K10" s="146"/>
    </row>
    <row r="11" spans="2:11" x14ac:dyDescent="0.25">
      <c r="B11" s="147">
        <v>11000</v>
      </c>
      <c r="C11" s="148" t="s">
        <v>113</v>
      </c>
      <c r="D11" s="149">
        <v>406200</v>
      </c>
      <c r="E11" s="149">
        <v>0</v>
      </c>
      <c r="F11" s="150">
        <f>+D11+E11</f>
        <v>406200</v>
      </c>
      <c r="G11" s="149">
        <v>48527.519999999997</v>
      </c>
      <c r="H11" s="149">
        <f>+G11</f>
        <v>48527.519999999997</v>
      </c>
      <c r="I11" s="150">
        <f>+F11-G11</f>
        <v>357672.48</v>
      </c>
      <c r="K11" s="151"/>
    </row>
    <row r="12" spans="2:11" x14ac:dyDescent="0.25">
      <c r="B12" s="147" t="s">
        <v>114</v>
      </c>
      <c r="C12" s="148" t="s">
        <v>115</v>
      </c>
      <c r="D12" s="149">
        <v>13000</v>
      </c>
      <c r="E12" s="149"/>
      <c r="F12" s="150">
        <f t="shared" ref="F12:F14" si="1">+D12+E12</f>
        <v>13000</v>
      </c>
      <c r="G12" s="149">
        <v>0</v>
      </c>
      <c r="H12" s="149">
        <v>0</v>
      </c>
      <c r="I12" s="150">
        <f t="shared" ref="I12" si="2">+F12-G12</f>
        <v>13000</v>
      </c>
      <c r="K12" s="151"/>
    </row>
    <row r="13" spans="2:11" x14ac:dyDescent="0.25">
      <c r="B13" s="147" t="s">
        <v>116</v>
      </c>
      <c r="C13" s="148" t="s">
        <v>117</v>
      </c>
      <c r="D13" s="149">
        <v>690000</v>
      </c>
      <c r="E13" s="149">
        <v>0</v>
      </c>
      <c r="F13" s="150">
        <f t="shared" si="1"/>
        <v>690000</v>
      </c>
      <c r="G13" s="149">
        <v>77157.919999999998</v>
      </c>
      <c r="H13" s="149">
        <f>+G13</f>
        <v>77157.919999999998</v>
      </c>
      <c r="I13" s="150">
        <f>+F13-G13</f>
        <v>612842.07999999996</v>
      </c>
      <c r="K13" s="146"/>
    </row>
    <row r="14" spans="2:11" x14ac:dyDescent="0.25">
      <c r="B14" s="147" t="s">
        <v>158</v>
      </c>
      <c r="C14" s="148" t="s">
        <v>159</v>
      </c>
      <c r="D14" s="149">
        <v>200000</v>
      </c>
      <c r="E14" s="149"/>
      <c r="F14" s="150">
        <f t="shared" si="1"/>
        <v>200000</v>
      </c>
      <c r="G14" s="149">
        <v>0</v>
      </c>
      <c r="H14" s="149">
        <v>0</v>
      </c>
      <c r="I14" s="150">
        <f>+F14-G14</f>
        <v>200000</v>
      </c>
      <c r="K14" s="146"/>
    </row>
    <row r="15" spans="2:11" x14ac:dyDescent="0.25">
      <c r="B15" s="221" t="s">
        <v>118</v>
      </c>
      <c r="C15" s="223"/>
      <c r="D15" s="145">
        <f t="shared" ref="D15:I15" si="3">SUM(D16:D21)</f>
        <v>98400</v>
      </c>
      <c r="E15" s="145">
        <f t="shared" si="3"/>
        <v>0</v>
      </c>
      <c r="F15" s="145">
        <f t="shared" si="3"/>
        <v>98400</v>
      </c>
      <c r="G15" s="145">
        <f t="shared" si="3"/>
        <v>1327.17</v>
      </c>
      <c r="H15" s="145">
        <f t="shared" si="3"/>
        <v>0</v>
      </c>
      <c r="I15" s="145">
        <f t="shared" si="3"/>
        <v>97072.83</v>
      </c>
    </row>
    <row r="16" spans="2:11" ht="24" x14ac:dyDescent="0.25">
      <c r="B16" s="147" t="s">
        <v>119</v>
      </c>
      <c r="C16" s="148" t="s">
        <v>120</v>
      </c>
      <c r="D16" s="149">
        <v>35400</v>
      </c>
      <c r="E16" s="149">
        <v>0</v>
      </c>
      <c r="F16" s="150">
        <f>+D16+E16</f>
        <v>35400</v>
      </c>
      <c r="G16" s="149">
        <v>1327.17</v>
      </c>
      <c r="H16" s="149">
        <v>0</v>
      </c>
      <c r="I16" s="150">
        <f t="shared" ref="I16:I30" si="4">+F16-G16</f>
        <v>34072.83</v>
      </c>
    </row>
    <row r="17" spans="2:12" x14ac:dyDescent="0.25">
      <c r="B17" s="147" t="s">
        <v>121</v>
      </c>
      <c r="C17" s="148" t="s">
        <v>122</v>
      </c>
      <c r="D17" s="149">
        <v>12400</v>
      </c>
      <c r="E17" s="149">
        <v>0</v>
      </c>
      <c r="F17" s="150">
        <f t="shared" ref="F17:F21" si="5">+D17+E17</f>
        <v>12400</v>
      </c>
      <c r="G17" s="149">
        <v>0</v>
      </c>
      <c r="H17" s="149">
        <v>0</v>
      </c>
      <c r="I17" s="150">
        <f t="shared" si="4"/>
        <v>12400</v>
      </c>
      <c r="J17" s="152" t="s">
        <v>91</v>
      </c>
      <c r="K17" s="153"/>
    </row>
    <row r="18" spans="2:12" x14ac:dyDescent="0.25">
      <c r="B18" s="147" t="s">
        <v>123</v>
      </c>
      <c r="C18" s="148" t="s">
        <v>124</v>
      </c>
      <c r="D18" s="149">
        <v>10000</v>
      </c>
      <c r="E18" s="149">
        <v>0</v>
      </c>
      <c r="F18" s="150">
        <f t="shared" si="5"/>
        <v>10000</v>
      </c>
      <c r="G18" s="149">
        <v>0</v>
      </c>
      <c r="H18" s="149">
        <v>0</v>
      </c>
      <c r="I18" s="150">
        <f t="shared" si="4"/>
        <v>10000</v>
      </c>
      <c r="J18" s="154"/>
      <c r="K18" s="153"/>
    </row>
    <row r="19" spans="2:12" x14ac:dyDescent="0.25">
      <c r="B19" s="147" t="s">
        <v>125</v>
      </c>
      <c r="C19" s="148" t="s">
        <v>126</v>
      </c>
      <c r="D19" s="149">
        <v>6000</v>
      </c>
      <c r="E19" s="149">
        <v>0</v>
      </c>
      <c r="F19" s="150">
        <f t="shared" si="5"/>
        <v>6000</v>
      </c>
      <c r="G19" s="149">
        <v>0</v>
      </c>
      <c r="H19" s="149">
        <v>0</v>
      </c>
      <c r="I19" s="150">
        <f t="shared" si="4"/>
        <v>6000</v>
      </c>
      <c r="J19" s="154"/>
      <c r="K19" s="153"/>
    </row>
    <row r="20" spans="2:12" x14ac:dyDescent="0.25">
      <c r="B20" s="147" t="s">
        <v>127</v>
      </c>
      <c r="C20" s="148" t="s">
        <v>128</v>
      </c>
      <c r="D20" s="155">
        <v>31600</v>
      </c>
      <c r="E20" s="149">
        <v>0</v>
      </c>
      <c r="F20" s="150">
        <f t="shared" si="5"/>
        <v>31600</v>
      </c>
      <c r="G20" s="149">
        <v>0</v>
      </c>
      <c r="H20" s="149">
        <v>0</v>
      </c>
      <c r="I20" s="150">
        <f t="shared" si="4"/>
        <v>31600</v>
      </c>
    </row>
    <row r="21" spans="2:12" x14ac:dyDescent="0.25">
      <c r="B21" s="147" t="s">
        <v>129</v>
      </c>
      <c r="C21" s="148" t="s">
        <v>130</v>
      </c>
      <c r="D21" s="149">
        <v>3000</v>
      </c>
      <c r="E21" s="149">
        <v>0</v>
      </c>
      <c r="F21" s="150">
        <f t="shared" si="5"/>
        <v>3000</v>
      </c>
      <c r="G21" s="149">
        <v>0</v>
      </c>
      <c r="H21" s="149">
        <v>0</v>
      </c>
      <c r="I21" s="150">
        <f t="shared" si="4"/>
        <v>3000</v>
      </c>
    </row>
    <row r="22" spans="2:12" x14ac:dyDescent="0.25">
      <c r="B22" s="221" t="s">
        <v>131</v>
      </c>
      <c r="C22" s="222"/>
      <c r="D22" s="145">
        <f>SUM(D23:D31)</f>
        <v>251000</v>
      </c>
      <c r="E22" s="145">
        <f t="shared" ref="E22:I22" si="6">SUM(E23:E31)</f>
        <v>0</v>
      </c>
      <c r="F22" s="145">
        <f t="shared" si="6"/>
        <v>251000</v>
      </c>
      <c r="G22" s="145">
        <f t="shared" si="6"/>
        <v>20856.79</v>
      </c>
      <c r="H22" s="145">
        <f>SUM(H23:H31)</f>
        <v>13156.99</v>
      </c>
      <c r="I22" s="145">
        <f t="shared" si="6"/>
        <v>230143.21</v>
      </c>
    </row>
    <row r="23" spans="2:12" x14ac:dyDescent="0.25">
      <c r="B23" s="147" t="s">
        <v>132</v>
      </c>
      <c r="C23" s="148" t="s">
        <v>133</v>
      </c>
      <c r="D23" s="149">
        <v>19400</v>
      </c>
      <c r="E23" s="149">
        <v>0</v>
      </c>
      <c r="F23" s="150">
        <f t="shared" ref="F23:F31" si="7">+D23+E23</f>
        <v>19400</v>
      </c>
      <c r="G23" s="149">
        <v>2135.4299999999998</v>
      </c>
      <c r="H23" s="149">
        <f>+G23</f>
        <v>2135.4299999999998</v>
      </c>
      <c r="I23" s="150">
        <f t="shared" si="4"/>
        <v>17264.57</v>
      </c>
    </row>
    <row r="24" spans="2:12" x14ac:dyDescent="0.25">
      <c r="B24" s="147" t="s">
        <v>134</v>
      </c>
      <c r="C24" s="148" t="s">
        <v>135</v>
      </c>
      <c r="D24" s="149">
        <v>41600</v>
      </c>
      <c r="E24" s="149">
        <v>0</v>
      </c>
      <c r="F24" s="150">
        <f t="shared" si="7"/>
        <v>41600</v>
      </c>
      <c r="G24" s="149">
        <v>8100</v>
      </c>
      <c r="H24" s="149">
        <v>1350</v>
      </c>
      <c r="I24" s="150">
        <f t="shared" si="4"/>
        <v>33500</v>
      </c>
    </row>
    <row r="25" spans="2:12" ht="24" x14ac:dyDescent="0.25">
      <c r="B25" s="147" t="s">
        <v>136</v>
      </c>
      <c r="C25" s="148" t="s">
        <v>137</v>
      </c>
      <c r="D25" s="149">
        <v>19000</v>
      </c>
      <c r="E25" s="149"/>
      <c r="F25" s="150">
        <f t="shared" si="7"/>
        <v>19000</v>
      </c>
      <c r="G25" s="149">
        <v>8000</v>
      </c>
      <c r="H25" s="149">
        <f>+G25</f>
        <v>8000</v>
      </c>
      <c r="I25" s="150">
        <f t="shared" si="4"/>
        <v>11000</v>
      </c>
    </row>
    <row r="26" spans="2:12" x14ac:dyDescent="0.25">
      <c r="B26" s="147" t="s">
        <v>138</v>
      </c>
      <c r="C26" s="148" t="s">
        <v>139</v>
      </c>
      <c r="D26" s="149">
        <v>12000</v>
      </c>
      <c r="E26" s="149">
        <v>0</v>
      </c>
      <c r="F26" s="150">
        <f t="shared" si="7"/>
        <v>12000</v>
      </c>
      <c r="G26" s="149">
        <v>1671.56</v>
      </c>
      <c r="H26" s="149">
        <f>+G26</f>
        <v>1671.56</v>
      </c>
      <c r="I26" s="150">
        <f t="shared" si="4"/>
        <v>10328.44</v>
      </c>
      <c r="K26" s="146"/>
      <c r="L26" s="146"/>
    </row>
    <row r="27" spans="2:12" ht="24" x14ac:dyDescent="0.25">
      <c r="B27" s="147" t="s">
        <v>140</v>
      </c>
      <c r="C27" s="148" t="s">
        <v>141</v>
      </c>
      <c r="D27" s="149">
        <v>16400</v>
      </c>
      <c r="E27" s="149">
        <v>0</v>
      </c>
      <c r="F27" s="150">
        <f t="shared" si="7"/>
        <v>16400</v>
      </c>
      <c r="G27" s="149">
        <v>0</v>
      </c>
      <c r="H27" s="149">
        <f t="shared" ref="H27" si="8">+G27</f>
        <v>0</v>
      </c>
      <c r="I27" s="150">
        <f t="shared" si="4"/>
        <v>16400</v>
      </c>
      <c r="K27" s="146"/>
      <c r="L27" s="146"/>
    </row>
    <row r="28" spans="2:12" x14ac:dyDescent="0.25">
      <c r="B28" s="147" t="s">
        <v>142</v>
      </c>
      <c r="C28" s="148" t="s">
        <v>143</v>
      </c>
      <c r="D28" s="149">
        <v>26000</v>
      </c>
      <c r="E28" s="149">
        <v>0</v>
      </c>
      <c r="F28" s="150">
        <f t="shared" si="7"/>
        <v>26000</v>
      </c>
      <c r="G28" s="149">
        <v>928.8</v>
      </c>
      <c r="H28" s="149">
        <v>0</v>
      </c>
      <c r="I28" s="150">
        <f t="shared" si="4"/>
        <v>25071.200000000001</v>
      </c>
      <c r="K28" s="156"/>
      <c r="L28" s="156"/>
    </row>
    <row r="29" spans="2:12" x14ac:dyDescent="0.25">
      <c r="B29" s="147" t="s">
        <v>144</v>
      </c>
      <c r="C29" s="148" t="s">
        <v>145</v>
      </c>
      <c r="D29" s="149">
        <v>26000</v>
      </c>
      <c r="E29" s="150">
        <f>15000-15000</f>
        <v>0</v>
      </c>
      <c r="F29" s="150">
        <f t="shared" si="7"/>
        <v>26000</v>
      </c>
      <c r="G29" s="149">
        <v>0</v>
      </c>
      <c r="H29" s="149">
        <v>0</v>
      </c>
      <c r="I29" s="150">
        <f t="shared" si="4"/>
        <v>26000</v>
      </c>
      <c r="L29" s="146"/>
    </row>
    <row r="30" spans="2:12" x14ac:dyDescent="0.25">
      <c r="B30" s="147" t="s">
        <v>146</v>
      </c>
      <c r="C30" s="148" t="s">
        <v>147</v>
      </c>
      <c r="D30" s="149">
        <v>6000</v>
      </c>
      <c r="E30" s="150"/>
      <c r="F30" s="150">
        <f t="shared" si="7"/>
        <v>6000</v>
      </c>
      <c r="G30" s="149">
        <v>0</v>
      </c>
      <c r="H30" s="149">
        <v>0</v>
      </c>
      <c r="I30" s="150">
        <f t="shared" si="4"/>
        <v>6000</v>
      </c>
      <c r="L30" s="146"/>
    </row>
    <row r="31" spans="2:12" x14ac:dyDescent="0.25">
      <c r="B31" s="147" t="s">
        <v>148</v>
      </c>
      <c r="C31" s="148" t="s">
        <v>149</v>
      </c>
      <c r="D31" s="149">
        <v>84600</v>
      </c>
      <c r="E31" s="149">
        <v>0</v>
      </c>
      <c r="F31" s="150">
        <f t="shared" si="7"/>
        <v>84600</v>
      </c>
      <c r="G31" s="149">
        <v>21</v>
      </c>
      <c r="H31" s="149">
        <v>0</v>
      </c>
      <c r="I31" s="150">
        <f>+F31-G31</f>
        <v>84579</v>
      </c>
    </row>
    <row r="32" spans="2:12" ht="24" customHeight="1" x14ac:dyDescent="0.25">
      <c r="B32" s="221" t="s">
        <v>150</v>
      </c>
      <c r="C32" s="222"/>
      <c r="D32" s="157">
        <f>+D33</f>
        <v>75000</v>
      </c>
      <c r="E32" s="157">
        <f t="shared" ref="E32:I32" si="9">+E33</f>
        <v>0</v>
      </c>
      <c r="F32" s="157">
        <f t="shared" si="9"/>
        <v>75000</v>
      </c>
      <c r="G32" s="157">
        <f t="shared" si="9"/>
        <v>0</v>
      </c>
      <c r="H32" s="157">
        <f t="shared" si="9"/>
        <v>0</v>
      </c>
      <c r="I32" s="157">
        <f t="shared" si="9"/>
        <v>75000</v>
      </c>
    </row>
    <row r="33" spans="1:11" x14ac:dyDescent="0.25">
      <c r="B33" s="158">
        <v>41000</v>
      </c>
      <c r="C33" s="148" t="s">
        <v>151</v>
      </c>
      <c r="D33" s="149">
        <v>75000</v>
      </c>
      <c r="E33" s="149">
        <v>0</v>
      </c>
      <c r="F33" s="150">
        <f t="shared" ref="F33" si="10">+D33+E33</f>
        <v>75000</v>
      </c>
      <c r="G33" s="149">
        <v>0</v>
      </c>
      <c r="H33" s="149">
        <v>0</v>
      </c>
      <c r="I33" s="150">
        <f>+F33-G33</f>
        <v>75000</v>
      </c>
    </row>
    <row r="34" spans="1:11" x14ac:dyDescent="0.25">
      <c r="B34" s="221" t="s">
        <v>152</v>
      </c>
      <c r="C34" s="222"/>
      <c r="D34" s="157">
        <f>SUM(D35:D35)</f>
        <v>50000</v>
      </c>
      <c r="E34" s="157">
        <f>SUM(E35:E35)</f>
        <v>0</v>
      </c>
      <c r="F34" s="157">
        <f>SUM(F35:F35)</f>
        <v>50000</v>
      </c>
      <c r="G34" s="157">
        <f>SUM(G35:G35)</f>
        <v>0</v>
      </c>
      <c r="H34" s="157">
        <f>SUM(H35:H35)</f>
        <v>0</v>
      </c>
      <c r="I34" s="145">
        <f t="shared" ref="I34:I35" si="11">+F34-G34</f>
        <v>50000</v>
      </c>
    </row>
    <row r="35" spans="1:11" x14ac:dyDescent="0.25">
      <c r="B35" s="158">
        <v>51000</v>
      </c>
      <c r="C35" s="148" t="s">
        <v>153</v>
      </c>
      <c r="D35" s="149">
        <v>50000</v>
      </c>
      <c r="E35" s="149">
        <v>0</v>
      </c>
      <c r="F35" s="150">
        <f t="shared" ref="F35" si="12">+D35+E35</f>
        <v>50000</v>
      </c>
      <c r="G35" s="149">
        <v>0</v>
      </c>
      <c r="H35" s="149">
        <v>0</v>
      </c>
      <c r="I35" s="150">
        <f t="shared" si="11"/>
        <v>50000</v>
      </c>
    </row>
    <row r="36" spans="1:11" s="164" customFormat="1" ht="12" x14ac:dyDescent="0.2">
      <c r="A36" s="159"/>
      <c r="B36" s="160"/>
      <c r="C36" s="161" t="s">
        <v>154</v>
      </c>
      <c r="D36" s="162">
        <f t="shared" ref="D36:I36" si="13">D10+D15+D22+D32+D34</f>
        <v>1783600</v>
      </c>
      <c r="E36" s="162">
        <f t="shared" si="13"/>
        <v>0</v>
      </c>
      <c r="F36" s="162">
        <f t="shared" si="13"/>
        <v>1783600</v>
      </c>
      <c r="G36" s="162">
        <f t="shared" si="13"/>
        <v>147869.4</v>
      </c>
      <c r="H36" s="162">
        <f t="shared" si="13"/>
        <v>138842.43</v>
      </c>
      <c r="I36" s="162">
        <f t="shared" si="13"/>
        <v>1635730.6</v>
      </c>
      <c r="J36" s="159"/>
      <c r="K36" s="163"/>
    </row>
    <row r="37" spans="1:11" s="166" customFormat="1" ht="30" customHeight="1" x14ac:dyDescent="0.25">
      <c r="A37" s="165"/>
      <c r="B37" s="224"/>
      <c r="C37" s="224"/>
      <c r="D37" s="224"/>
      <c r="E37" s="224"/>
      <c r="F37" s="224"/>
      <c r="G37" s="224"/>
      <c r="H37" s="224"/>
      <c r="I37" s="224"/>
      <c r="J37" s="165"/>
    </row>
    <row r="40" spans="1:11" x14ac:dyDescent="0.25">
      <c r="C40" s="140"/>
      <c r="F40" s="167"/>
      <c r="G40" s="167"/>
      <c r="H40" s="167"/>
      <c r="I40" s="140"/>
    </row>
    <row r="41" spans="1:11" x14ac:dyDescent="0.25">
      <c r="C41" s="141" t="str">
        <f>+'[1]5.EFE'!D55</f>
        <v>C.P ALMA L. SOSA DE LEÓN</v>
      </c>
      <c r="F41" s="183" t="str">
        <f>+'[1]5.EFE'!L55</f>
        <v>C. MARISOL BRISEÑO GUZMAN</v>
      </c>
      <c r="G41" s="183"/>
      <c r="H41" s="183"/>
      <c r="I41" s="183"/>
    </row>
    <row r="42" spans="1:11" x14ac:dyDescent="0.25">
      <c r="C42" s="141" t="str">
        <f>+'[1]5.EFE'!D56</f>
        <v>AUX. ADMINISTRATIVO</v>
      </c>
      <c r="F42" s="183" t="str">
        <f>+'[1]5.EFE'!L56</f>
        <v>DIRECTORA IMJUVET</v>
      </c>
      <c r="G42" s="183"/>
      <c r="H42" s="183"/>
      <c r="I42" s="183"/>
    </row>
  </sheetData>
  <mergeCells count="16">
    <mergeCell ref="F41:I41"/>
    <mergeCell ref="F42:I42"/>
    <mergeCell ref="B10:C10"/>
    <mergeCell ref="B15:C15"/>
    <mergeCell ref="B22:C22"/>
    <mergeCell ref="B32:C32"/>
    <mergeCell ref="B34:C34"/>
    <mergeCell ref="B37:I37"/>
    <mergeCell ref="B7:C9"/>
    <mergeCell ref="D7:H7"/>
    <mergeCell ref="I7:I8"/>
    <mergeCell ref="B1:I1"/>
    <mergeCell ref="B2:I2"/>
    <mergeCell ref="B3:I3"/>
    <mergeCell ref="B4:I4"/>
    <mergeCell ref="B5:I5"/>
  </mergeCells>
  <pageMargins left="1.1023622047244095" right="0.70866141732283472" top="0.74803149606299213" bottom="0.74803149606299213" header="0.31496062992125984" footer="0.31496062992125984"/>
  <pageSetup scale="65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4"/>
  <sheetViews>
    <sheetView zoomScaleNormal="100" workbookViewId="0">
      <selection activeCell="B6" sqref="B6"/>
    </sheetView>
  </sheetViews>
  <sheetFormatPr baseColWidth="10" defaultColWidth="11.42578125" defaultRowHeight="11.25" x14ac:dyDescent="0.2"/>
  <cols>
    <col min="1" max="1" width="1.140625" style="67" customWidth="1"/>
    <col min="2" max="3" width="3.7109375" style="68" customWidth="1"/>
    <col min="4" max="4" width="42.42578125" style="68" customWidth="1"/>
    <col min="5" max="5" width="12.140625" style="68" bestFit="1" customWidth="1"/>
    <col min="6" max="6" width="13.42578125" style="68" bestFit="1" customWidth="1"/>
    <col min="7" max="7" width="12.28515625" style="68" customWidth="1"/>
    <col min="8" max="8" width="11.28515625" style="68" customWidth="1"/>
    <col min="9" max="9" width="11.140625" style="68" customWidth="1"/>
    <col min="10" max="10" width="12.28515625" style="68" customWidth="1"/>
    <col min="11" max="11" width="2" style="67" customWidth="1"/>
    <col min="12" max="12" width="11.42578125" style="68"/>
    <col min="13" max="13" width="12.42578125" style="68" bestFit="1" customWidth="1"/>
    <col min="14" max="14" width="11.42578125" style="68"/>
    <col min="15" max="15" width="11.85546875" style="68" customWidth="1"/>
    <col min="16" max="16384" width="11.42578125" style="68"/>
  </cols>
  <sheetData>
    <row r="1" spans="1:16" s="67" customFormat="1" x14ac:dyDescent="0.2"/>
    <row r="2" spans="1:16" ht="12.75" x14ac:dyDescent="0.2">
      <c r="B2" s="209"/>
      <c r="C2" s="210"/>
      <c r="D2" s="210"/>
      <c r="E2" s="210"/>
      <c r="F2" s="210"/>
      <c r="G2" s="210"/>
      <c r="H2" s="210"/>
      <c r="I2" s="210"/>
      <c r="J2" s="211"/>
    </row>
    <row r="3" spans="1:16" ht="12.75" x14ac:dyDescent="0.2">
      <c r="B3" s="212" t="str">
        <f>+'[1]1.EA'!C1</f>
        <v xml:space="preserve">   INSTITUTO MUNICIPAL DE LA JUVENTUD DE TECATE B.C.</v>
      </c>
      <c r="C3" s="213"/>
      <c r="D3" s="213"/>
      <c r="E3" s="213"/>
      <c r="F3" s="213"/>
      <c r="G3" s="213"/>
      <c r="H3" s="213"/>
      <c r="I3" s="213"/>
      <c r="J3" s="214"/>
    </row>
    <row r="4" spans="1:16" ht="12.75" x14ac:dyDescent="0.2">
      <c r="B4" s="215" t="s">
        <v>67</v>
      </c>
      <c r="C4" s="216"/>
      <c r="D4" s="216"/>
      <c r="E4" s="216"/>
      <c r="F4" s="216"/>
      <c r="G4" s="216"/>
      <c r="H4" s="216"/>
      <c r="I4" s="216"/>
      <c r="J4" s="217"/>
    </row>
    <row r="5" spans="1:16" ht="12.75" x14ac:dyDescent="0.2">
      <c r="B5" s="218" t="s">
        <v>156</v>
      </c>
      <c r="C5" s="219"/>
      <c r="D5" s="219"/>
      <c r="E5" s="219"/>
      <c r="F5" s="219"/>
      <c r="G5" s="219"/>
      <c r="H5" s="219"/>
      <c r="I5" s="219"/>
      <c r="J5" s="220"/>
    </row>
    <row r="6" spans="1:16" s="67" customFormat="1" ht="12" x14ac:dyDescent="0.2">
      <c r="A6" s="69"/>
      <c r="B6" s="70"/>
      <c r="C6" s="70"/>
      <c r="D6" s="70"/>
      <c r="E6" s="71"/>
      <c r="F6" s="72"/>
      <c r="G6" s="72"/>
      <c r="H6" s="72"/>
      <c r="I6" s="72"/>
      <c r="J6" s="72"/>
    </row>
    <row r="7" spans="1:16" ht="12" customHeight="1" x14ac:dyDescent="0.2">
      <c r="A7" s="73"/>
      <c r="B7" s="225" t="s">
        <v>68</v>
      </c>
      <c r="C7" s="225"/>
      <c r="D7" s="225"/>
      <c r="E7" s="225" t="s">
        <v>69</v>
      </c>
      <c r="F7" s="225"/>
      <c r="G7" s="225"/>
      <c r="H7" s="225"/>
      <c r="I7" s="225"/>
      <c r="J7" s="226" t="s">
        <v>70</v>
      </c>
    </row>
    <row r="8" spans="1:16" ht="24" x14ac:dyDescent="0.2">
      <c r="A8" s="69"/>
      <c r="B8" s="225"/>
      <c r="C8" s="225"/>
      <c r="D8" s="225"/>
      <c r="E8" s="74" t="s">
        <v>71</v>
      </c>
      <c r="F8" s="75" t="s">
        <v>72</v>
      </c>
      <c r="G8" s="74" t="s">
        <v>73</v>
      </c>
      <c r="H8" s="74" t="s">
        <v>74</v>
      </c>
      <c r="I8" s="74" t="s">
        <v>75</v>
      </c>
      <c r="J8" s="226"/>
    </row>
    <row r="9" spans="1:16" ht="12" customHeight="1" x14ac:dyDescent="0.2">
      <c r="A9" s="69"/>
      <c r="B9" s="225"/>
      <c r="C9" s="225"/>
      <c r="D9" s="225"/>
      <c r="E9" s="74" t="s">
        <v>76</v>
      </c>
      <c r="F9" s="74" t="s">
        <v>77</v>
      </c>
      <c r="G9" s="74" t="s">
        <v>78</v>
      </c>
      <c r="H9" s="74" t="s">
        <v>79</v>
      </c>
      <c r="I9" s="74" t="s">
        <v>80</v>
      </c>
      <c r="J9" s="74" t="s">
        <v>81</v>
      </c>
      <c r="M9" s="76"/>
    </row>
    <row r="10" spans="1:16" ht="12" customHeight="1" x14ac:dyDescent="0.2">
      <c r="A10" s="77"/>
      <c r="B10" s="78"/>
      <c r="C10" s="79"/>
      <c r="D10" s="80"/>
      <c r="E10" s="81"/>
      <c r="F10" s="82"/>
      <c r="G10" s="82"/>
      <c r="H10" s="82"/>
      <c r="I10" s="82"/>
      <c r="J10" s="82"/>
      <c r="M10" s="83"/>
      <c r="N10" s="84"/>
    </row>
    <row r="11" spans="1:16" ht="12" customHeight="1" x14ac:dyDescent="0.2">
      <c r="A11" s="77"/>
      <c r="B11" s="227" t="s">
        <v>82</v>
      </c>
      <c r="C11" s="228"/>
      <c r="D11" s="229"/>
      <c r="E11" s="85">
        <v>0</v>
      </c>
      <c r="F11" s="85">
        <v>0</v>
      </c>
      <c r="G11" s="86">
        <f>+E11+F11</f>
        <v>0</v>
      </c>
      <c r="H11" s="85">
        <v>0</v>
      </c>
      <c r="I11" s="85">
        <v>0</v>
      </c>
      <c r="J11" s="87">
        <f t="shared" ref="J11:J17" si="0">+I11-E11</f>
        <v>0</v>
      </c>
      <c r="M11" s="83"/>
      <c r="N11" s="88"/>
      <c r="O11" s="89"/>
      <c r="P11" s="90"/>
    </row>
    <row r="12" spans="1:16" ht="12" customHeight="1" x14ac:dyDescent="0.2">
      <c r="A12" s="77"/>
      <c r="B12" s="227" t="s">
        <v>83</v>
      </c>
      <c r="C12" s="228"/>
      <c r="D12" s="229"/>
      <c r="E12" s="85">
        <v>0</v>
      </c>
      <c r="F12" s="85">
        <v>0</v>
      </c>
      <c r="G12" s="86">
        <f t="shared" ref="E12:G24" si="1">+E12+F12</f>
        <v>0</v>
      </c>
      <c r="H12" s="85">
        <v>0</v>
      </c>
      <c r="I12" s="85">
        <v>0</v>
      </c>
      <c r="J12" s="87">
        <f t="shared" si="0"/>
        <v>0</v>
      </c>
      <c r="M12" s="83"/>
      <c r="N12" s="90"/>
      <c r="O12" s="89"/>
      <c r="P12" s="88"/>
    </row>
    <row r="13" spans="1:16" ht="12" customHeight="1" x14ac:dyDescent="0.2">
      <c r="A13" s="77"/>
      <c r="B13" s="227" t="s">
        <v>84</v>
      </c>
      <c r="C13" s="228"/>
      <c r="D13" s="229"/>
      <c r="E13" s="85">
        <v>0</v>
      </c>
      <c r="F13" s="85">
        <v>0</v>
      </c>
      <c r="G13" s="86">
        <f t="shared" si="1"/>
        <v>0</v>
      </c>
      <c r="H13" s="85">
        <v>0</v>
      </c>
      <c r="I13" s="85">
        <v>0</v>
      </c>
      <c r="J13" s="87">
        <f t="shared" si="0"/>
        <v>0</v>
      </c>
      <c r="M13" s="90"/>
      <c r="N13" s="91"/>
      <c r="O13" s="89"/>
      <c r="P13" s="88"/>
    </row>
    <row r="14" spans="1:16" ht="12" customHeight="1" x14ac:dyDescent="0.2">
      <c r="A14" s="77"/>
      <c r="B14" s="227" t="s">
        <v>85</v>
      </c>
      <c r="C14" s="228"/>
      <c r="D14" s="229"/>
      <c r="E14" s="85">
        <v>0</v>
      </c>
      <c r="F14" s="85">
        <v>0</v>
      </c>
      <c r="G14" s="86">
        <f t="shared" si="1"/>
        <v>0</v>
      </c>
      <c r="H14" s="85">
        <v>0</v>
      </c>
      <c r="I14" s="85">
        <v>0</v>
      </c>
      <c r="J14" s="87">
        <f>+I14-E14</f>
        <v>0</v>
      </c>
      <c r="M14" s="88"/>
      <c r="N14" s="90"/>
      <c r="O14" s="89"/>
      <c r="P14" s="88"/>
    </row>
    <row r="15" spans="1:16" ht="12" customHeight="1" x14ac:dyDescent="0.2">
      <c r="A15" s="77"/>
      <c r="B15" s="227" t="s">
        <v>86</v>
      </c>
      <c r="C15" s="228"/>
      <c r="D15" s="229"/>
      <c r="E15" s="86">
        <f>+E16+E17</f>
        <v>0</v>
      </c>
      <c r="F15" s="86">
        <f>+F16+F17</f>
        <v>0</v>
      </c>
      <c r="G15" s="86">
        <f>+G16+G17</f>
        <v>0</v>
      </c>
      <c r="H15" s="86">
        <f>+H16+H17</f>
        <v>0</v>
      </c>
      <c r="I15" s="86">
        <f>+I16+I17</f>
        <v>0</v>
      </c>
      <c r="J15" s="87">
        <f t="shared" si="0"/>
        <v>0</v>
      </c>
      <c r="M15" s="91"/>
      <c r="N15" s="91"/>
      <c r="P15" s="88"/>
    </row>
    <row r="16" spans="1:16" ht="12" customHeight="1" x14ac:dyDescent="0.2">
      <c r="A16" s="77"/>
      <c r="B16" s="92"/>
      <c r="C16" s="228" t="s">
        <v>87</v>
      </c>
      <c r="D16" s="229"/>
      <c r="E16" s="85">
        <v>0</v>
      </c>
      <c r="F16" s="85">
        <v>0</v>
      </c>
      <c r="G16" s="86">
        <f>+E16+F16</f>
        <v>0</v>
      </c>
      <c r="H16" s="85">
        <v>0</v>
      </c>
      <c r="I16" s="85">
        <v>0</v>
      </c>
      <c r="J16" s="87">
        <f t="shared" si="0"/>
        <v>0</v>
      </c>
    </row>
    <row r="17" spans="1:14" ht="12" customHeight="1" x14ac:dyDescent="0.2">
      <c r="A17" s="77"/>
      <c r="B17" s="92"/>
      <c r="C17" s="228" t="s">
        <v>88</v>
      </c>
      <c r="D17" s="229"/>
      <c r="E17" s="85">
        <v>0</v>
      </c>
      <c r="F17" s="85">
        <v>0</v>
      </c>
      <c r="G17" s="86">
        <f t="shared" si="1"/>
        <v>0</v>
      </c>
      <c r="H17" s="85">
        <v>0</v>
      </c>
      <c r="I17" s="85">
        <v>0</v>
      </c>
      <c r="J17" s="87">
        <f t="shared" si="0"/>
        <v>0</v>
      </c>
    </row>
    <row r="18" spans="1:14" ht="12" customHeight="1" x14ac:dyDescent="0.2">
      <c r="A18" s="77"/>
      <c r="B18" s="227" t="s">
        <v>89</v>
      </c>
      <c r="C18" s="228"/>
      <c r="D18" s="229"/>
      <c r="E18" s="87">
        <v>3000</v>
      </c>
      <c r="F18" s="93">
        <v>0</v>
      </c>
      <c r="G18" s="87">
        <f>+E18+F18</f>
        <v>3000</v>
      </c>
      <c r="H18" s="87">
        <v>0</v>
      </c>
      <c r="I18" s="87">
        <v>0</v>
      </c>
      <c r="J18" s="87">
        <f>I18-E18</f>
        <v>-3000</v>
      </c>
    </row>
    <row r="19" spans="1:14" ht="12" customHeight="1" x14ac:dyDescent="0.2">
      <c r="A19" s="77"/>
      <c r="B19" s="92"/>
      <c r="C19" s="228" t="s">
        <v>87</v>
      </c>
      <c r="D19" s="229"/>
      <c r="E19" s="93">
        <v>0</v>
      </c>
      <c r="F19" s="93">
        <v>0</v>
      </c>
      <c r="G19" s="87">
        <f t="shared" si="1"/>
        <v>0</v>
      </c>
      <c r="H19" s="93">
        <v>0</v>
      </c>
      <c r="I19" s="93">
        <v>0</v>
      </c>
      <c r="J19" s="87">
        <f>+I19-E19</f>
        <v>0</v>
      </c>
    </row>
    <row r="20" spans="1:14" ht="12" customHeight="1" x14ac:dyDescent="0.2">
      <c r="A20" s="77"/>
      <c r="B20" s="92"/>
      <c r="C20" s="228" t="s">
        <v>88</v>
      </c>
      <c r="D20" s="229"/>
      <c r="E20" s="93">
        <v>0</v>
      </c>
      <c r="F20" s="93">
        <v>0</v>
      </c>
      <c r="G20" s="87">
        <f t="shared" si="1"/>
        <v>0</v>
      </c>
      <c r="H20" s="93">
        <v>0</v>
      </c>
      <c r="I20" s="93">
        <v>0</v>
      </c>
      <c r="J20" s="87">
        <f>+I20-E20</f>
        <v>0</v>
      </c>
      <c r="N20" s="88"/>
    </row>
    <row r="21" spans="1:14" ht="12" customHeight="1" x14ac:dyDescent="0.2">
      <c r="A21" s="77"/>
      <c r="B21" s="227" t="s">
        <v>90</v>
      </c>
      <c r="C21" s="228"/>
      <c r="D21" s="229"/>
      <c r="E21" s="93">
        <v>13200</v>
      </c>
      <c r="F21" s="93">
        <v>0</v>
      </c>
      <c r="G21" s="87">
        <f>+E21+F21</f>
        <v>13200</v>
      </c>
      <c r="H21" s="93">
        <v>0</v>
      </c>
      <c r="I21" s="93">
        <v>0</v>
      </c>
      <c r="J21" s="87">
        <f>+I21-E21</f>
        <v>-13200</v>
      </c>
      <c r="L21" s="68" t="s">
        <v>91</v>
      </c>
      <c r="N21" s="88"/>
    </row>
    <row r="22" spans="1:14" ht="12" customHeight="1" x14ac:dyDescent="0.2">
      <c r="A22" s="77"/>
      <c r="B22" s="227" t="s">
        <v>92</v>
      </c>
      <c r="C22" s="228"/>
      <c r="D22" s="229"/>
      <c r="E22" s="87">
        <f t="shared" si="1"/>
        <v>0</v>
      </c>
      <c r="F22" s="93">
        <v>0</v>
      </c>
      <c r="G22" s="87">
        <f t="shared" si="1"/>
        <v>0</v>
      </c>
      <c r="H22" s="93">
        <v>0</v>
      </c>
      <c r="I22" s="93">
        <v>0</v>
      </c>
      <c r="J22" s="87">
        <f>+I22-E22</f>
        <v>0</v>
      </c>
    </row>
    <row r="23" spans="1:14" ht="12" customHeight="1" x14ac:dyDescent="0.2">
      <c r="A23" s="94"/>
      <c r="B23" s="227" t="s">
        <v>93</v>
      </c>
      <c r="C23" s="228"/>
      <c r="D23" s="229"/>
      <c r="E23" s="93">
        <v>1767400</v>
      </c>
      <c r="F23" s="87">
        <v>0</v>
      </c>
      <c r="G23" s="87">
        <f>+E23+F23</f>
        <v>1767400</v>
      </c>
      <c r="H23" s="95">
        <v>164355.09</v>
      </c>
      <c r="I23" s="93">
        <v>164355.09</v>
      </c>
      <c r="J23" s="87">
        <f>I23-E23</f>
        <v>-1603044.91</v>
      </c>
    </row>
    <row r="24" spans="1:14" ht="12" customHeight="1" x14ac:dyDescent="0.2">
      <c r="A24" s="77"/>
      <c r="B24" s="227" t="s">
        <v>94</v>
      </c>
      <c r="C24" s="228"/>
      <c r="D24" s="229"/>
      <c r="E24" s="87">
        <f t="shared" si="1"/>
        <v>0</v>
      </c>
      <c r="F24" s="93">
        <v>0</v>
      </c>
      <c r="G24" s="87">
        <f t="shared" si="1"/>
        <v>0</v>
      </c>
      <c r="H24" s="93"/>
      <c r="I24" s="95">
        <f>N15</f>
        <v>0</v>
      </c>
      <c r="J24" s="87">
        <f>I24-E24</f>
        <v>0</v>
      </c>
    </row>
    <row r="25" spans="1:14" ht="12" customHeight="1" x14ac:dyDescent="0.2">
      <c r="A25" s="77"/>
      <c r="B25" s="96"/>
      <c r="C25" s="97"/>
      <c r="D25" s="98"/>
      <c r="E25" s="99"/>
      <c r="F25" s="100"/>
      <c r="G25" s="100"/>
      <c r="H25" s="100"/>
      <c r="I25" s="100"/>
      <c r="J25" s="100"/>
    </row>
    <row r="26" spans="1:14" ht="12" customHeight="1" x14ac:dyDescent="0.2">
      <c r="A26" s="69"/>
      <c r="B26" s="101"/>
      <c r="C26" s="102"/>
      <c r="D26" s="103" t="s">
        <v>95</v>
      </c>
      <c r="E26" s="104">
        <f>SUM(E11+E12+E13+E14+E15+E18+E21+E22+E23+E24)</f>
        <v>1783600</v>
      </c>
      <c r="F26" s="104">
        <f>SUM(F11+F12+F13+F14+F15+F18+F21+F22+F23+F24)</f>
        <v>0</v>
      </c>
      <c r="G26" s="104">
        <f>SUM(G11+G12+G13+G14+G15+G18+G21+G22+G23+G24)</f>
        <v>1783600</v>
      </c>
      <c r="H26" s="104">
        <f>SUM(H11+H12+H13+H14+H15+H18+H21+H22+H23+H24)</f>
        <v>164355.09</v>
      </c>
      <c r="I26" s="104">
        <f>SUM(I11+I12+I13+I14+I15+I18+I21+I22+I23+I24)</f>
        <v>164355.09</v>
      </c>
      <c r="J26" s="230">
        <f>+J11+J12+J13+J14+J15+J18+J21+J22+J23+J24</f>
        <v>-1619244.91</v>
      </c>
    </row>
    <row r="27" spans="1:14" ht="12" customHeight="1" x14ac:dyDescent="0.2">
      <c r="A27" s="77"/>
      <c r="B27" s="105"/>
      <c r="C27" s="105"/>
      <c r="D27" s="105"/>
      <c r="E27" s="106"/>
      <c r="F27" s="106"/>
      <c r="G27" s="106"/>
      <c r="H27" s="232" t="s">
        <v>96</v>
      </c>
      <c r="I27" s="233"/>
      <c r="J27" s="231"/>
    </row>
    <row r="28" spans="1:14" ht="12" customHeight="1" x14ac:dyDescent="0.2">
      <c r="A28" s="69"/>
      <c r="B28" s="69"/>
      <c r="C28" s="69"/>
      <c r="D28" s="69"/>
      <c r="E28" s="107"/>
      <c r="F28" s="107"/>
      <c r="G28" s="107"/>
      <c r="H28" s="107"/>
      <c r="I28" s="107"/>
      <c r="J28" s="107"/>
    </row>
    <row r="29" spans="1:14" ht="12" customHeight="1" x14ac:dyDescent="0.2">
      <c r="A29" s="69"/>
      <c r="B29" s="226" t="s">
        <v>97</v>
      </c>
      <c r="C29" s="226"/>
      <c r="D29" s="226"/>
      <c r="E29" s="225" t="s">
        <v>69</v>
      </c>
      <c r="F29" s="225"/>
      <c r="G29" s="225"/>
      <c r="H29" s="225"/>
      <c r="I29" s="225"/>
      <c r="J29" s="226" t="s">
        <v>70</v>
      </c>
    </row>
    <row r="30" spans="1:14" ht="24" x14ac:dyDescent="0.2">
      <c r="A30" s="69"/>
      <c r="B30" s="226"/>
      <c r="C30" s="226"/>
      <c r="D30" s="226"/>
      <c r="E30" s="74" t="s">
        <v>71</v>
      </c>
      <c r="F30" s="75" t="s">
        <v>72</v>
      </c>
      <c r="G30" s="74" t="s">
        <v>73</v>
      </c>
      <c r="H30" s="74" t="s">
        <v>74</v>
      </c>
      <c r="I30" s="74" t="s">
        <v>75</v>
      </c>
      <c r="J30" s="226"/>
    </row>
    <row r="31" spans="1:14" ht="12" customHeight="1" x14ac:dyDescent="0.2">
      <c r="A31" s="69"/>
      <c r="B31" s="226"/>
      <c r="C31" s="226"/>
      <c r="D31" s="226"/>
      <c r="E31" s="74" t="s">
        <v>76</v>
      </c>
      <c r="F31" s="74" t="s">
        <v>77</v>
      </c>
      <c r="G31" s="74" t="s">
        <v>78</v>
      </c>
      <c r="H31" s="74" t="s">
        <v>79</v>
      </c>
      <c r="I31" s="74" t="s">
        <v>80</v>
      </c>
      <c r="J31" s="74" t="s">
        <v>81</v>
      </c>
    </row>
    <row r="32" spans="1:14" ht="12" customHeight="1" x14ac:dyDescent="0.2">
      <c r="A32" s="77"/>
      <c r="B32" s="78"/>
      <c r="C32" s="79"/>
      <c r="D32" s="80"/>
      <c r="E32" s="82"/>
      <c r="F32" s="82"/>
      <c r="G32" s="82"/>
      <c r="H32" s="82"/>
      <c r="I32" s="82"/>
      <c r="J32" s="82"/>
    </row>
    <row r="33" spans="1:13" ht="12" customHeight="1" x14ac:dyDescent="0.2">
      <c r="A33" s="77"/>
      <c r="B33" s="108" t="s">
        <v>98</v>
      </c>
      <c r="C33" s="109"/>
      <c r="D33" s="110"/>
      <c r="E33" s="122">
        <f t="shared" ref="E33:J33" si="2">+E34+E35+E36+E37+E40+E43+E44</f>
        <v>3000</v>
      </c>
      <c r="F33" s="122">
        <f t="shared" si="2"/>
        <v>0</v>
      </c>
      <c r="G33" s="122">
        <f t="shared" si="2"/>
        <v>3000</v>
      </c>
      <c r="H33" s="122">
        <f t="shared" si="2"/>
        <v>0</v>
      </c>
      <c r="I33" s="122">
        <f t="shared" si="2"/>
        <v>0</v>
      </c>
      <c r="J33" s="122">
        <f t="shared" si="2"/>
        <v>-3000</v>
      </c>
    </row>
    <row r="34" spans="1:13" ht="12" customHeight="1" x14ac:dyDescent="0.2">
      <c r="A34" s="77"/>
      <c r="B34" s="112"/>
      <c r="C34" s="236" t="s">
        <v>82</v>
      </c>
      <c r="D34" s="237"/>
      <c r="E34" s="113">
        <v>0</v>
      </c>
      <c r="F34" s="113">
        <v>0</v>
      </c>
      <c r="G34" s="114">
        <f>+E34+F34</f>
        <v>0</v>
      </c>
      <c r="H34" s="113">
        <v>0</v>
      </c>
      <c r="I34" s="113">
        <v>0</v>
      </c>
      <c r="J34" s="114">
        <f>+I34-E34</f>
        <v>0</v>
      </c>
    </row>
    <row r="35" spans="1:13" ht="12" customHeight="1" x14ac:dyDescent="0.2">
      <c r="A35" s="77"/>
      <c r="B35" s="112"/>
      <c r="C35" s="236" t="s">
        <v>84</v>
      </c>
      <c r="D35" s="237"/>
      <c r="E35" s="113">
        <v>0</v>
      </c>
      <c r="F35" s="113">
        <v>0</v>
      </c>
      <c r="G35" s="114">
        <f t="shared" ref="G35:G49" si="3">+E35+F35</f>
        <v>0</v>
      </c>
      <c r="H35" s="113">
        <v>0</v>
      </c>
      <c r="I35" s="113">
        <v>0</v>
      </c>
      <c r="J35" s="114">
        <f t="shared" ref="J35:J52" si="4">+I35-E35</f>
        <v>0</v>
      </c>
    </row>
    <row r="36" spans="1:13" ht="12" customHeight="1" x14ac:dyDescent="0.2">
      <c r="A36" s="77"/>
      <c r="B36" s="112"/>
      <c r="C36" s="236" t="s">
        <v>85</v>
      </c>
      <c r="D36" s="237"/>
      <c r="E36" s="113">
        <v>0</v>
      </c>
      <c r="F36" s="113">
        <v>0</v>
      </c>
      <c r="G36" s="114">
        <f t="shared" si="3"/>
        <v>0</v>
      </c>
      <c r="H36" s="113">
        <v>0</v>
      </c>
      <c r="I36" s="113">
        <v>0</v>
      </c>
      <c r="J36" s="114">
        <f t="shared" si="4"/>
        <v>0</v>
      </c>
    </row>
    <row r="37" spans="1:13" ht="12" customHeight="1" x14ac:dyDescent="0.2">
      <c r="A37" s="77"/>
      <c r="B37" s="112"/>
      <c r="C37" s="236" t="s">
        <v>86</v>
      </c>
      <c r="D37" s="237"/>
      <c r="E37" s="114">
        <f>+E38+E39</f>
        <v>0</v>
      </c>
      <c r="F37" s="114">
        <f>+F38+F39</f>
        <v>0</v>
      </c>
      <c r="G37" s="114">
        <f t="shared" si="3"/>
        <v>0</v>
      </c>
      <c r="H37" s="114">
        <f>+H38+H39</f>
        <v>0</v>
      </c>
      <c r="I37" s="114">
        <f>+I38+I39</f>
        <v>0</v>
      </c>
      <c r="J37" s="114">
        <f t="shared" si="4"/>
        <v>0</v>
      </c>
      <c r="M37" s="115" t="s">
        <v>91</v>
      </c>
    </row>
    <row r="38" spans="1:13" ht="12" customHeight="1" x14ac:dyDescent="0.2">
      <c r="A38" s="77"/>
      <c r="B38" s="112"/>
      <c r="C38" s="116"/>
      <c r="D38" s="117" t="s">
        <v>87</v>
      </c>
      <c r="E38" s="114">
        <f>+E16</f>
        <v>0</v>
      </c>
      <c r="F38" s="114">
        <f>+F16</f>
        <v>0</v>
      </c>
      <c r="G38" s="114">
        <f t="shared" si="3"/>
        <v>0</v>
      </c>
      <c r="H38" s="114">
        <f>+H16</f>
        <v>0</v>
      </c>
      <c r="I38" s="114">
        <f>+I16</f>
        <v>0</v>
      </c>
      <c r="J38" s="114">
        <f t="shared" si="4"/>
        <v>0</v>
      </c>
    </row>
    <row r="39" spans="1:13" ht="12" customHeight="1" x14ac:dyDescent="0.2">
      <c r="A39" s="77"/>
      <c r="B39" s="112"/>
      <c r="C39" s="116"/>
      <c r="D39" s="117" t="s">
        <v>88</v>
      </c>
      <c r="E39" s="113">
        <v>0</v>
      </c>
      <c r="F39" s="113">
        <v>0</v>
      </c>
      <c r="G39" s="114">
        <f t="shared" si="3"/>
        <v>0</v>
      </c>
      <c r="H39" s="113">
        <v>0</v>
      </c>
      <c r="I39" s="113">
        <v>0</v>
      </c>
      <c r="J39" s="114">
        <f t="shared" si="4"/>
        <v>0</v>
      </c>
    </row>
    <row r="40" spans="1:13" ht="12" customHeight="1" x14ac:dyDescent="0.2">
      <c r="A40" s="77"/>
      <c r="B40" s="112"/>
      <c r="C40" s="236" t="s">
        <v>89</v>
      </c>
      <c r="D40" s="237"/>
      <c r="E40" s="118">
        <v>3000</v>
      </c>
      <c r="F40" s="118">
        <f>+F18</f>
        <v>0</v>
      </c>
      <c r="G40" s="119">
        <f>+E40+F40</f>
        <v>3000</v>
      </c>
      <c r="H40" s="119">
        <f>+H18</f>
        <v>0</v>
      </c>
      <c r="I40" s="119">
        <f>+I18</f>
        <v>0</v>
      </c>
      <c r="J40" s="119">
        <f>I40-E40</f>
        <v>-3000</v>
      </c>
    </row>
    <row r="41" spans="1:13" ht="12" customHeight="1" x14ac:dyDescent="0.2">
      <c r="A41" s="77"/>
      <c r="B41" s="112"/>
      <c r="C41" s="116"/>
      <c r="D41" s="117" t="s">
        <v>87</v>
      </c>
      <c r="E41" s="120">
        <v>0</v>
      </c>
      <c r="F41" s="120">
        <f>F19</f>
        <v>0</v>
      </c>
      <c r="G41" s="118">
        <f t="shared" si="3"/>
        <v>0</v>
      </c>
      <c r="H41" s="120">
        <f>+H19</f>
        <v>0</v>
      </c>
      <c r="I41" s="120">
        <f>+H41</f>
        <v>0</v>
      </c>
      <c r="J41" s="118">
        <f t="shared" si="4"/>
        <v>0</v>
      </c>
    </row>
    <row r="42" spans="1:13" ht="12" customHeight="1" x14ac:dyDescent="0.2">
      <c r="A42" s="77"/>
      <c r="B42" s="112"/>
      <c r="C42" s="116"/>
      <c r="D42" s="117" t="s">
        <v>88</v>
      </c>
      <c r="E42" s="120">
        <v>0</v>
      </c>
      <c r="F42" s="120">
        <v>0</v>
      </c>
      <c r="G42" s="118">
        <f t="shared" si="3"/>
        <v>0</v>
      </c>
      <c r="H42" s="120">
        <v>0</v>
      </c>
      <c r="I42" s="120">
        <v>0</v>
      </c>
      <c r="J42" s="118">
        <f t="shared" si="4"/>
        <v>0</v>
      </c>
    </row>
    <row r="43" spans="1:13" ht="12" customHeight="1" x14ac:dyDescent="0.2">
      <c r="A43" s="77"/>
      <c r="B43" s="112"/>
      <c r="C43" s="236" t="s">
        <v>92</v>
      </c>
      <c r="D43" s="237"/>
      <c r="E43" s="120">
        <v>0</v>
      </c>
      <c r="F43" s="120">
        <v>0</v>
      </c>
      <c r="G43" s="118">
        <f t="shared" si="3"/>
        <v>0</v>
      </c>
      <c r="H43" s="120">
        <v>0</v>
      </c>
      <c r="I43" s="120">
        <v>0</v>
      </c>
      <c r="J43" s="118">
        <f t="shared" si="4"/>
        <v>0</v>
      </c>
    </row>
    <row r="44" spans="1:13" ht="12" customHeight="1" x14ac:dyDescent="0.2">
      <c r="A44" s="77"/>
      <c r="B44" s="112"/>
      <c r="C44" s="236" t="s">
        <v>93</v>
      </c>
      <c r="D44" s="237"/>
      <c r="E44" s="120">
        <v>0</v>
      </c>
      <c r="F44" s="120">
        <v>0</v>
      </c>
      <c r="G44" s="118">
        <f t="shared" si="3"/>
        <v>0</v>
      </c>
      <c r="H44" s="120">
        <v>0</v>
      </c>
      <c r="I44" s="120">
        <v>0</v>
      </c>
      <c r="J44" s="118">
        <f t="shared" si="4"/>
        <v>0</v>
      </c>
    </row>
    <row r="45" spans="1:13" ht="12" customHeight="1" x14ac:dyDescent="0.2">
      <c r="A45" s="77"/>
      <c r="B45" s="112"/>
      <c r="C45" s="116"/>
      <c r="D45" s="117"/>
      <c r="E45" s="120"/>
      <c r="F45" s="120"/>
      <c r="G45" s="121"/>
      <c r="H45" s="120"/>
      <c r="I45" s="120"/>
      <c r="J45" s="121"/>
    </row>
    <row r="46" spans="1:13" ht="12" customHeight="1" x14ac:dyDescent="0.2">
      <c r="A46" s="77"/>
      <c r="B46" s="108" t="s">
        <v>99</v>
      </c>
      <c r="C46" s="109"/>
      <c r="D46" s="117"/>
      <c r="E46" s="122">
        <f>+E47+E48+E49</f>
        <v>1780600</v>
      </c>
      <c r="F46" s="122">
        <f>+F47+F48+F49</f>
        <v>0</v>
      </c>
      <c r="G46" s="122">
        <f>+G47+G48+G49</f>
        <v>1780600</v>
      </c>
      <c r="H46" s="122">
        <f>+H47+H48+H49</f>
        <v>164355.09</v>
      </c>
      <c r="I46" s="122">
        <f>+I47+I48+I49</f>
        <v>164355.09</v>
      </c>
      <c r="J46" s="122">
        <f t="shared" si="4"/>
        <v>-1616244.91</v>
      </c>
    </row>
    <row r="47" spans="1:13" ht="12" customHeight="1" x14ac:dyDescent="0.2">
      <c r="A47" s="77"/>
      <c r="B47" s="108"/>
      <c r="C47" s="236" t="s">
        <v>83</v>
      </c>
      <c r="D47" s="237"/>
      <c r="E47" s="120">
        <v>0</v>
      </c>
      <c r="F47" s="120">
        <v>0</v>
      </c>
      <c r="G47" s="118">
        <f t="shared" si="3"/>
        <v>0</v>
      </c>
      <c r="H47" s="120">
        <v>0</v>
      </c>
      <c r="I47" s="120">
        <v>0</v>
      </c>
      <c r="J47" s="118">
        <f t="shared" si="4"/>
        <v>0</v>
      </c>
    </row>
    <row r="48" spans="1:13" ht="12" customHeight="1" x14ac:dyDescent="0.2">
      <c r="A48" s="77"/>
      <c r="B48" s="112"/>
      <c r="C48" s="236" t="s">
        <v>90</v>
      </c>
      <c r="D48" s="237"/>
      <c r="E48" s="118">
        <f>+E21</f>
        <v>13200</v>
      </c>
      <c r="F48" s="118">
        <f>+F21</f>
        <v>0</v>
      </c>
      <c r="G48" s="119">
        <f t="shared" si="3"/>
        <v>13200</v>
      </c>
      <c r="H48" s="118">
        <f>+H21</f>
        <v>0</v>
      </c>
      <c r="I48" s="118">
        <f>+I21</f>
        <v>0</v>
      </c>
      <c r="J48" s="118">
        <f t="shared" si="4"/>
        <v>-13200</v>
      </c>
    </row>
    <row r="49" spans="1:11" ht="12" customHeight="1" x14ac:dyDescent="0.2">
      <c r="A49" s="77"/>
      <c r="B49" s="112"/>
      <c r="C49" s="236" t="s">
        <v>93</v>
      </c>
      <c r="D49" s="237"/>
      <c r="E49" s="120">
        <f>+E23</f>
        <v>1767400</v>
      </c>
      <c r="F49" s="120">
        <f>+F23</f>
        <v>0</v>
      </c>
      <c r="G49" s="119">
        <f t="shared" si="3"/>
        <v>1767400</v>
      </c>
      <c r="H49" s="120">
        <f>+H23</f>
        <v>164355.09</v>
      </c>
      <c r="I49" s="120">
        <f>+I23</f>
        <v>164355.09</v>
      </c>
      <c r="J49" s="118">
        <f t="shared" si="4"/>
        <v>-1603044.91</v>
      </c>
    </row>
    <row r="50" spans="1:11" s="76" customFormat="1" ht="12" customHeight="1" x14ac:dyDescent="0.2">
      <c r="A50" s="69"/>
      <c r="B50" s="123"/>
      <c r="C50" s="124"/>
      <c r="D50" s="125"/>
      <c r="E50" s="126"/>
      <c r="F50" s="126"/>
      <c r="G50" s="126"/>
      <c r="H50" s="126"/>
      <c r="I50" s="126"/>
      <c r="J50" s="126"/>
      <c r="K50" s="127"/>
    </row>
    <row r="51" spans="1:11" ht="12" customHeight="1" x14ac:dyDescent="0.2">
      <c r="A51" s="77"/>
      <c r="B51" s="108" t="s">
        <v>100</v>
      </c>
      <c r="C51" s="128"/>
      <c r="D51" s="117"/>
      <c r="E51" s="111">
        <f>+E52</f>
        <v>0</v>
      </c>
      <c r="F51" s="111">
        <f>+F52</f>
        <v>0</v>
      </c>
      <c r="G51" s="111">
        <f>+G52</f>
        <v>0</v>
      </c>
      <c r="H51" s="111">
        <f>+H52</f>
        <v>0</v>
      </c>
      <c r="I51" s="111">
        <f>+I52</f>
        <v>0</v>
      </c>
      <c r="J51" s="111">
        <f t="shared" si="4"/>
        <v>0</v>
      </c>
    </row>
    <row r="52" spans="1:11" ht="12" customHeight="1" x14ac:dyDescent="0.2">
      <c r="A52" s="77"/>
      <c r="B52" s="112"/>
      <c r="C52" s="236" t="s">
        <v>94</v>
      </c>
      <c r="D52" s="237"/>
      <c r="E52" s="113">
        <v>0</v>
      </c>
      <c r="F52" s="113">
        <v>0</v>
      </c>
      <c r="G52" s="114">
        <f>+E52+F52</f>
        <v>0</v>
      </c>
      <c r="H52" s="113">
        <v>0</v>
      </c>
      <c r="I52" s="113">
        <v>0</v>
      </c>
      <c r="J52" s="114">
        <f t="shared" si="4"/>
        <v>0</v>
      </c>
    </row>
    <row r="53" spans="1:11" ht="12" customHeight="1" x14ac:dyDescent="0.2">
      <c r="A53" s="77"/>
      <c r="B53" s="129"/>
      <c r="C53" s="130"/>
      <c r="D53" s="131"/>
      <c r="E53" s="132"/>
      <c r="F53" s="132"/>
      <c r="G53" s="132"/>
      <c r="H53" s="132"/>
      <c r="I53" s="132"/>
      <c r="J53" s="132"/>
    </row>
    <row r="54" spans="1:11" ht="12" customHeight="1" x14ac:dyDescent="0.2">
      <c r="A54" s="69"/>
      <c r="B54" s="133"/>
      <c r="C54" s="134"/>
      <c r="D54" s="135" t="s">
        <v>95</v>
      </c>
      <c r="E54" s="136">
        <f>+E34+E35+E36+E37+E40+E43+E44+E46+E51</f>
        <v>1783600</v>
      </c>
      <c r="F54" s="136">
        <f>+F34+F35+F36+F37+F40+F43+F44+F46+F51</f>
        <v>0</v>
      </c>
      <c r="G54" s="136">
        <f>+G34+G35+G36+G37+G40+G43+G44+G46+G51</f>
        <v>1783600</v>
      </c>
      <c r="H54" s="136">
        <f>+H34+H35+H36+H37+H40+H43+H44+H46+H51</f>
        <v>164355.09</v>
      </c>
      <c r="I54" s="136">
        <f>+I34+I35+I36+I37+I40+I43+I44+I46+I51</f>
        <v>164355.09</v>
      </c>
      <c r="J54" s="137">
        <f>+J33+J46+J51</f>
        <v>-1619244.91</v>
      </c>
    </row>
    <row r="55" spans="1:11" x14ac:dyDescent="0.2">
      <c r="A55" s="77"/>
      <c r="B55" s="138"/>
      <c r="C55" s="138"/>
      <c r="D55" s="138"/>
      <c r="E55" s="138"/>
      <c r="F55" s="138"/>
      <c r="G55" s="138"/>
      <c r="H55" s="234" t="s">
        <v>96</v>
      </c>
      <c r="I55" s="235"/>
      <c r="J55" s="139"/>
    </row>
    <row r="56" spans="1:11" x14ac:dyDescent="0.2">
      <c r="A56" s="77"/>
      <c r="B56" s="238"/>
      <c r="C56" s="238"/>
      <c r="D56" s="238"/>
      <c r="E56" s="238"/>
      <c r="F56" s="238"/>
      <c r="G56" s="238"/>
      <c r="H56" s="238"/>
      <c r="I56" s="238"/>
      <c r="J56" s="238"/>
    </row>
    <row r="57" spans="1:11" x14ac:dyDescent="0.2">
      <c r="B57" s="67" t="s">
        <v>101</v>
      </c>
      <c r="C57" s="67"/>
      <c r="D57" s="67"/>
      <c r="E57" s="67"/>
      <c r="F57" s="67"/>
      <c r="G57" s="67"/>
      <c r="H57" s="67"/>
      <c r="I57" s="67"/>
      <c r="J57" s="67"/>
    </row>
    <row r="58" spans="1:11" ht="9" customHeight="1" x14ac:dyDescent="0.2">
      <c r="B58" s="67"/>
      <c r="C58" s="67"/>
      <c r="D58" s="67"/>
      <c r="E58" s="67"/>
      <c r="F58" s="67"/>
      <c r="G58" s="67"/>
      <c r="H58" s="67"/>
      <c r="I58" s="67"/>
      <c r="J58" s="67"/>
    </row>
    <row r="59" spans="1:11" hidden="1" x14ac:dyDescent="0.2">
      <c r="B59" s="67"/>
      <c r="C59" s="67"/>
      <c r="D59" s="67"/>
      <c r="E59" s="67"/>
      <c r="F59" s="67"/>
      <c r="G59" s="67"/>
      <c r="H59" s="67"/>
      <c r="I59" s="67"/>
      <c r="J59" s="67"/>
    </row>
    <row r="60" spans="1:11" hidden="1" x14ac:dyDescent="0.2"/>
    <row r="61" spans="1:11" ht="24" customHeight="1" x14ac:dyDescent="0.2">
      <c r="B61" s="239"/>
      <c r="C61" s="239"/>
      <c r="D61" s="239"/>
      <c r="E61" s="239"/>
      <c r="F61" s="239"/>
      <c r="G61" s="239"/>
      <c r="H61" s="239"/>
      <c r="I61" s="239"/>
      <c r="J61" s="239"/>
    </row>
    <row r="62" spans="1:11" ht="33" customHeight="1" x14ac:dyDescent="0.2">
      <c r="D62" s="140"/>
      <c r="H62" s="240"/>
      <c r="I62" s="240"/>
    </row>
    <row r="63" spans="1:11" x14ac:dyDescent="0.2">
      <c r="D63" s="141" t="str">
        <f>+'[1]5.EFE'!D55</f>
        <v>C.P ALMA L. SOSA DE LEÓN</v>
      </c>
      <c r="H63" s="183" t="str">
        <f>+'[1]5.EFE'!L55</f>
        <v>C. MARISOL BRISEÑO GUZMAN</v>
      </c>
      <c r="I63" s="183"/>
    </row>
    <row r="64" spans="1:11" x14ac:dyDescent="0.2">
      <c r="D64" s="141" t="str">
        <f>+'[1]5.EFE'!D56</f>
        <v>AUX. ADMINISTRATIVO</v>
      </c>
      <c r="H64" s="183" t="str">
        <f>+'[1]5.EFE'!L56</f>
        <v>DIRECTORA IMJUVET</v>
      </c>
      <c r="I64" s="183"/>
    </row>
  </sheetData>
  <mergeCells count="43">
    <mergeCell ref="B56:J56"/>
    <mergeCell ref="B61:J61"/>
    <mergeCell ref="H62:I62"/>
    <mergeCell ref="H63:I63"/>
    <mergeCell ref="H64:I64"/>
    <mergeCell ref="H55:I55"/>
    <mergeCell ref="C34:D34"/>
    <mergeCell ref="C35:D35"/>
    <mergeCell ref="C36:D36"/>
    <mergeCell ref="C37:D37"/>
    <mergeCell ref="C40:D40"/>
    <mergeCell ref="C43:D43"/>
    <mergeCell ref="C44:D44"/>
    <mergeCell ref="C47:D47"/>
    <mergeCell ref="C48:D48"/>
    <mergeCell ref="C49:D49"/>
    <mergeCell ref="C52:D52"/>
    <mergeCell ref="B23:D23"/>
    <mergeCell ref="B24:D24"/>
    <mergeCell ref="J26:J27"/>
    <mergeCell ref="H27:I27"/>
    <mergeCell ref="B29:D31"/>
    <mergeCell ref="E29:I29"/>
    <mergeCell ref="J29:J30"/>
    <mergeCell ref="B22:D22"/>
    <mergeCell ref="B11:D11"/>
    <mergeCell ref="B12:D12"/>
    <mergeCell ref="B13:D13"/>
    <mergeCell ref="B14:D14"/>
    <mergeCell ref="B15:D15"/>
    <mergeCell ref="C16:D16"/>
    <mergeCell ref="C17:D17"/>
    <mergeCell ref="B18:D18"/>
    <mergeCell ref="C19:D19"/>
    <mergeCell ref="C20:D20"/>
    <mergeCell ref="B21:D21"/>
    <mergeCell ref="B2:J2"/>
    <mergeCell ref="B3:J3"/>
    <mergeCell ref="B4:J4"/>
    <mergeCell ref="B5:J5"/>
    <mergeCell ref="B7:D9"/>
    <mergeCell ref="E7:I7"/>
    <mergeCell ref="J7:J8"/>
  </mergeCells>
  <printOptions horizontalCentered="1" verticalCentered="1"/>
  <pageMargins left="1.299212598425197" right="0.70866141732283472" top="0.74803149606299213" bottom="0.74803149606299213" header="0.31496062992125984" footer="0.31496062992125984"/>
  <pageSetup scale="6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N73"/>
  <sheetViews>
    <sheetView zoomScaleNormal="100" zoomScalePageLayoutView="80" workbookViewId="0">
      <selection activeCell="N64" sqref="N64"/>
    </sheetView>
  </sheetViews>
  <sheetFormatPr baseColWidth="10" defaultColWidth="11.42578125" defaultRowHeight="12" x14ac:dyDescent="0.2"/>
  <cols>
    <col min="1" max="1" width="0.7109375" style="5" customWidth="1"/>
    <col min="2" max="2" width="27.5703125" style="14" customWidth="1"/>
    <col min="3" max="3" width="19.28515625" style="5" customWidth="1"/>
    <col min="4" max="5" width="11" style="5" bestFit="1" customWidth="1"/>
    <col min="6" max="6" width="1.140625" style="26" customWidth="1"/>
    <col min="7" max="7" width="27.5703125" style="5" customWidth="1"/>
    <col min="8" max="8" width="29.28515625" style="5" customWidth="1"/>
    <col min="9" max="10" width="11" style="5" bestFit="1" customWidth="1"/>
    <col min="11" max="11" width="0.85546875" style="1" customWidth="1"/>
    <col min="12" max="12" width="1.7109375" style="2" customWidth="1"/>
    <col min="13" max="16384" width="11.42578125" style="5"/>
  </cols>
  <sheetData>
    <row r="1" spans="1:12" ht="6" customHeight="1" x14ac:dyDescent="0.2">
      <c r="A1" s="1"/>
      <c r="B1" s="2"/>
      <c r="C1" s="1"/>
      <c r="D1" s="3"/>
      <c r="E1" s="3"/>
      <c r="F1" s="4"/>
      <c r="G1" s="3"/>
      <c r="H1" s="3"/>
      <c r="I1" s="3"/>
      <c r="J1" s="1"/>
    </row>
    <row r="2" spans="1:12" s="6" customFormat="1" ht="6" customHeight="1" x14ac:dyDescent="0.25">
      <c r="B2" s="7"/>
      <c r="F2" s="8"/>
      <c r="L2" s="7"/>
    </row>
    <row r="3" spans="1:12" s="6" customFormat="1" ht="20.25" x14ac:dyDescent="0.3">
      <c r="B3" s="187" t="str">
        <f>+'[1]1.EA'!C1</f>
        <v xml:space="preserve">   INSTITUTO MUNICIPAL DE LA JUVENTUD DE TECATE B.C.</v>
      </c>
      <c r="C3" s="187"/>
      <c r="D3" s="187"/>
      <c r="E3" s="187"/>
      <c r="F3" s="187"/>
      <c r="G3" s="187"/>
      <c r="H3" s="187"/>
      <c r="I3" s="187"/>
      <c r="J3" s="187"/>
      <c r="K3" s="187"/>
      <c r="L3" s="7"/>
    </row>
    <row r="4" spans="1:12" s="6" customFormat="1" ht="18" x14ac:dyDescent="0.25">
      <c r="B4" s="9"/>
      <c r="C4" s="188" t="s">
        <v>0</v>
      </c>
      <c r="D4" s="188"/>
      <c r="E4" s="188"/>
      <c r="F4" s="188"/>
      <c r="G4" s="188"/>
      <c r="H4" s="188"/>
      <c r="I4" s="188"/>
      <c r="J4" s="9"/>
      <c r="K4" s="9"/>
      <c r="L4" s="10"/>
    </row>
    <row r="5" spans="1:12" s="6" customFormat="1" ht="18" x14ac:dyDescent="0.25">
      <c r="B5" s="188" t="s">
        <v>156</v>
      </c>
      <c r="C5" s="188"/>
      <c r="D5" s="188"/>
      <c r="E5" s="188"/>
      <c r="F5" s="188"/>
      <c r="G5" s="188"/>
      <c r="H5" s="188"/>
      <c r="I5" s="188"/>
      <c r="J5" s="188"/>
      <c r="K5" s="188"/>
      <c r="L5" s="10"/>
    </row>
    <row r="6" spans="1:12" s="6" customFormat="1" ht="14.1" customHeight="1" x14ac:dyDescent="0.25">
      <c r="B6" s="11"/>
      <c r="C6" s="189" t="s">
        <v>1</v>
      </c>
      <c r="D6" s="189"/>
      <c r="E6" s="189"/>
      <c r="F6" s="189"/>
      <c r="G6" s="189"/>
      <c r="H6" s="189"/>
      <c r="I6" s="189"/>
      <c r="J6" s="11"/>
      <c r="K6" s="11"/>
      <c r="L6" s="10"/>
    </row>
    <row r="7" spans="1:12" ht="3" customHeight="1" x14ac:dyDescent="0.2">
      <c r="A7" s="12"/>
      <c r="B7" s="12"/>
      <c r="C7" s="12"/>
      <c r="D7" s="12"/>
      <c r="E7" s="12"/>
      <c r="F7" s="13"/>
      <c r="G7" s="12"/>
      <c r="H7" s="12"/>
      <c r="I7" s="12"/>
      <c r="J7" s="12"/>
      <c r="K7" s="5"/>
      <c r="L7" s="14"/>
    </row>
    <row r="8" spans="1:12" ht="3" customHeight="1" x14ac:dyDescent="0.2">
      <c r="A8" s="12"/>
      <c r="B8" s="12"/>
      <c r="C8" s="12"/>
      <c r="D8" s="12"/>
      <c r="E8" s="12"/>
      <c r="F8" s="13"/>
      <c r="G8" s="12"/>
      <c r="H8" s="12"/>
      <c r="I8" s="12"/>
      <c r="J8" s="12"/>
    </row>
    <row r="9" spans="1:12" s="18" customFormat="1" ht="15" customHeight="1" x14ac:dyDescent="0.2">
      <c r="A9" s="190"/>
      <c r="B9" s="192" t="s">
        <v>2</v>
      </c>
      <c r="C9" s="192"/>
      <c r="D9" s="15" t="s">
        <v>3</v>
      </c>
      <c r="E9" s="15"/>
      <c r="F9" s="194"/>
      <c r="G9" s="192" t="s">
        <v>2</v>
      </c>
      <c r="H9" s="192"/>
      <c r="I9" s="15" t="s">
        <v>3</v>
      </c>
      <c r="J9" s="15"/>
      <c r="K9" s="16"/>
      <c r="L9" s="17"/>
    </row>
    <row r="10" spans="1:12" s="18" customFormat="1" ht="15" customHeight="1" x14ac:dyDescent="0.2">
      <c r="A10" s="191"/>
      <c r="B10" s="193"/>
      <c r="C10" s="193"/>
      <c r="D10" s="19" t="s">
        <v>157</v>
      </c>
      <c r="E10" s="19" t="s">
        <v>4</v>
      </c>
      <c r="F10" s="195"/>
      <c r="G10" s="193"/>
      <c r="H10" s="193"/>
      <c r="I10" s="19" t="s">
        <v>4</v>
      </c>
      <c r="J10" s="19" t="s">
        <v>5</v>
      </c>
      <c r="K10" s="20"/>
      <c r="L10" s="17"/>
    </row>
    <row r="11" spans="1:12" ht="3" customHeight="1" x14ac:dyDescent="0.2">
      <c r="A11" s="21"/>
      <c r="B11" s="12"/>
      <c r="C11" s="12"/>
      <c r="D11" s="12"/>
      <c r="E11" s="12"/>
      <c r="F11" s="13"/>
      <c r="G11" s="12"/>
      <c r="H11" s="12"/>
      <c r="I11" s="12"/>
      <c r="J11" s="12"/>
      <c r="K11" s="22"/>
      <c r="L11" s="14"/>
    </row>
    <row r="12" spans="1:12" ht="3" customHeight="1" x14ac:dyDescent="0.2">
      <c r="A12" s="21"/>
      <c r="B12" s="12"/>
      <c r="C12" s="12"/>
      <c r="D12" s="12"/>
      <c r="E12" s="12"/>
      <c r="F12" s="13"/>
      <c r="G12" s="12"/>
      <c r="H12" s="12"/>
      <c r="I12" s="12"/>
      <c r="J12" s="12"/>
      <c r="K12" s="22"/>
    </row>
    <row r="13" spans="1:12" x14ac:dyDescent="0.2">
      <c r="A13" s="23"/>
      <c r="B13" s="196" t="s">
        <v>6</v>
      </c>
      <c r="C13" s="196"/>
      <c r="D13" s="24"/>
      <c r="E13" s="25"/>
      <c r="G13" s="196" t="s">
        <v>7</v>
      </c>
      <c r="H13" s="196"/>
      <c r="I13" s="27"/>
      <c r="J13" s="27"/>
      <c r="K13" s="22"/>
    </row>
    <row r="14" spans="1:12" ht="5.0999999999999996" customHeight="1" x14ac:dyDescent="0.2">
      <c r="A14" s="23"/>
      <c r="B14" s="28"/>
      <c r="C14" s="27"/>
      <c r="D14" s="25"/>
      <c r="E14" s="25"/>
      <c r="G14" s="28"/>
      <c r="H14" s="27"/>
      <c r="I14" s="27"/>
      <c r="J14" s="27"/>
      <c r="K14" s="22"/>
    </row>
    <row r="15" spans="1:12" x14ac:dyDescent="0.2">
      <c r="A15" s="23"/>
      <c r="B15" s="197" t="s">
        <v>8</v>
      </c>
      <c r="C15" s="197"/>
      <c r="D15" s="25"/>
      <c r="E15" s="25"/>
      <c r="G15" s="197" t="s">
        <v>9</v>
      </c>
      <c r="H15" s="197"/>
      <c r="I15" s="25"/>
      <c r="J15" s="25"/>
      <c r="K15" s="22"/>
    </row>
    <row r="16" spans="1:12" ht="5.0999999999999996" customHeight="1" x14ac:dyDescent="0.2">
      <c r="A16" s="23"/>
      <c r="B16" s="29"/>
      <c r="C16" s="30"/>
      <c r="D16" s="25"/>
      <c r="E16" s="25"/>
      <c r="G16" s="29"/>
      <c r="H16" s="30"/>
      <c r="I16" s="25"/>
      <c r="J16" s="25"/>
      <c r="K16" s="22"/>
    </row>
    <row r="17" spans="1:14" x14ac:dyDescent="0.2">
      <c r="A17" s="23"/>
      <c r="B17" s="198" t="s">
        <v>10</v>
      </c>
      <c r="C17" s="198"/>
      <c r="D17" s="31">
        <v>45748.92</v>
      </c>
      <c r="E17" s="31">
        <v>8995.83</v>
      </c>
      <c r="F17" s="32">
        <f>E17-D17</f>
        <v>-36753.089999999997</v>
      </c>
      <c r="G17" s="198" t="s">
        <v>11</v>
      </c>
      <c r="H17" s="198"/>
      <c r="I17" s="31">
        <v>275503.83</v>
      </c>
      <c r="J17" s="31">
        <v>309436.08</v>
      </c>
      <c r="K17" s="22"/>
    </row>
    <row r="18" spans="1:14" x14ac:dyDescent="0.2">
      <c r="A18" s="23"/>
      <c r="B18" s="198" t="s">
        <v>12</v>
      </c>
      <c r="C18" s="198"/>
      <c r="D18" s="31">
        <v>444057.84</v>
      </c>
      <c r="E18" s="31">
        <v>498257.49</v>
      </c>
      <c r="G18" s="198" t="s">
        <v>13</v>
      </c>
      <c r="H18" s="198"/>
      <c r="I18" s="31">
        <v>0</v>
      </c>
      <c r="J18" s="31">
        <v>0</v>
      </c>
      <c r="K18" s="22"/>
    </row>
    <row r="19" spans="1:14" x14ac:dyDescent="0.2">
      <c r="A19" s="23"/>
      <c r="B19" s="198" t="s">
        <v>14</v>
      </c>
      <c r="C19" s="198"/>
      <c r="D19" s="31">
        <v>0</v>
      </c>
      <c r="E19" s="31">
        <v>0</v>
      </c>
      <c r="G19" s="198" t="s">
        <v>15</v>
      </c>
      <c r="H19" s="198"/>
      <c r="I19" s="31">
        <v>0</v>
      </c>
      <c r="J19" s="31">
        <v>0</v>
      </c>
      <c r="K19" s="22"/>
    </row>
    <row r="20" spans="1:14" x14ac:dyDescent="0.2">
      <c r="A20" s="23"/>
      <c r="B20" s="198" t="s">
        <v>16</v>
      </c>
      <c r="C20" s="198"/>
      <c r="D20" s="31">
        <v>0</v>
      </c>
      <c r="E20" s="31">
        <v>0</v>
      </c>
      <c r="G20" s="198" t="s">
        <v>17</v>
      </c>
      <c r="H20" s="198"/>
      <c r="I20" s="31">
        <v>0</v>
      </c>
      <c r="J20" s="31">
        <v>0</v>
      </c>
      <c r="K20" s="22"/>
    </row>
    <row r="21" spans="1:14" x14ac:dyDescent="0.2">
      <c r="A21" s="23"/>
      <c r="B21" s="198" t="s">
        <v>18</v>
      </c>
      <c r="C21" s="198"/>
      <c r="D21" s="31">
        <v>0</v>
      </c>
      <c r="E21" s="31">
        <v>0</v>
      </c>
      <c r="G21" s="198" t="s">
        <v>19</v>
      </c>
      <c r="H21" s="198"/>
      <c r="I21" s="31">
        <v>0</v>
      </c>
      <c r="J21" s="31">
        <v>0</v>
      </c>
      <c r="K21" s="22"/>
    </row>
    <row r="22" spans="1:14" ht="25.5" customHeight="1" x14ac:dyDescent="0.2">
      <c r="A22" s="23"/>
      <c r="B22" s="198" t="s">
        <v>20</v>
      </c>
      <c r="C22" s="198"/>
      <c r="D22" s="31">
        <v>0</v>
      </c>
      <c r="E22" s="31">
        <v>0</v>
      </c>
      <c r="G22" s="199" t="s">
        <v>21</v>
      </c>
      <c r="H22" s="199"/>
      <c r="I22" s="31">
        <v>0</v>
      </c>
      <c r="J22" s="31">
        <v>0</v>
      </c>
      <c r="K22" s="22"/>
      <c r="N22" s="33"/>
    </row>
    <row r="23" spans="1:14" x14ac:dyDescent="0.2">
      <c r="A23" s="23"/>
      <c r="B23" s="198" t="s">
        <v>22</v>
      </c>
      <c r="C23" s="198"/>
      <c r="D23" s="31">
        <v>0</v>
      </c>
      <c r="E23" s="31">
        <v>0</v>
      </c>
      <c r="G23" s="198" t="s">
        <v>23</v>
      </c>
      <c r="H23" s="198"/>
      <c r="I23" s="31">
        <v>0</v>
      </c>
      <c r="J23" s="31">
        <v>0</v>
      </c>
      <c r="K23" s="22"/>
    </row>
    <row r="24" spans="1:14" x14ac:dyDescent="0.2">
      <c r="A24" s="23"/>
      <c r="B24" s="34"/>
      <c r="C24" s="35"/>
      <c r="D24" s="31"/>
      <c r="E24" s="31"/>
      <c r="G24" s="198" t="s">
        <v>24</v>
      </c>
      <c r="H24" s="198"/>
      <c r="I24" s="31">
        <v>0</v>
      </c>
      <c r="J24" s="31">
        <v>0</v>
      </c>
      <c r="K24" s="22"/>
    </row>
    <row r="25" spans="1:14" x14ac:dyDescent="0.2">
      <c r="A25" s="36"/>
      <c r="B25" s="197" t="s">
        <v>25</v>
      </c>
      <c r="C25" s="197"/>
      <c r="D25" s="37">
        <f>SUM(D17:D23)</f>
        <v>489806.76</v>
      </c>
      <c r="E25" s="37">
        <f>SUM(E17:E23)</f>
        <v>507253.32</v>
      </c>
      <c r="F25" s="38"/>
      <c r="G25" s="28"/>
      <c r="H25" s="27"/>
      <c r="I25" s="39"/>
      <c r="J25" s="39"/>
      <c r="K25" s="22"/>
    </row>
    <row r="26" spans="1:14" x14ac:dyDescent="0.2">
      <c r="A26" s="36"/>
      <c r="B26" s="28"/>
      <c r="C26" s="40"/>
      <c r="D26" s="41"/>
      <c r="E26" s="41"/>
      <c r="F26" s="38"/>
      <c r="G26" s="197" t="s">
        <v>26</v>
      </c>
      <c r="H26" s="197"/>
      <c r="I26" s="37">
        <f>SUM(I17:I24)</f>
        <v>275503.83</v>
      </c>
      <c r="J26" s="37">
        <f>SUM(J17:J24)</f>
        <v>309436.08</v>
      </c>
      <c r="K26" s="22"/>
    </row>
    <row r="27" spans="1:14" x14ac:dyDescent="0.2">
      <c r="A27" s="23"/>
      <c r="B27" s="34"/>
      <c r="C27" s="34"/>
      <c r="D27" s="42"/>
      <c r="E27" s="42"/>
      <c r="G27" s="43"/>
      <c r="H27" s="35"/>
      <c r="I27" s="42"/>
      <c r="J27" s="42"/>
      <c r="K27" s="22"/>
    </row>
    <row r="28" spans="1:14" x14ac:dyDescent="0.2">
      <c r="A28" s="23"/>
      <c r="B28" s="197" t="s">
        <v>27</v>
      </c>
      <c r="C28" s="197"/>
      <c r="D28" s="44"/>
      <c r="E28" s="44"/>
      <c r="G28" s="197" t="s">
        <v>28</v>
      </c>
      <c r="H28" s="197"/>
      <c r="I28" s="44"/>
      <c r="J28" s="44"/>
      <c r="K28" s="22"/>
    </row>
    <row r="29" spans="1:14" x14ac:dyDescent="0.2">
      <c r="A29" s="23"/>
      <c r="B29" s="34"/>
      <c r="C29" s="34"/>
      <c r="D29" s="42"/>
      <c r="E29" s="42"/>
      <c r="G29" s="34"/>
      <c r="H29" s="35"/>
      <c r="I29" s="42"/>
      <c r="J29" s="42"/>
      <c r="K29" s="22"/>
    </row>
    <row r="30" spans="1:14" x14ac:dyDescent="0.2">
      <c r="A30" s="23"/>
      <c r="B30" s="198" t="s">
        <v>29</v>
      </c>
      <c r="C30" s="198"/>
      <c r="D30" s="44">
        <v>0</v>
      </c>
      <c r="E30" s="44">
        <v>0</v>
      </c>
      <c r="G30" s="198" t="s">
        <v>30</v>
      </c>
      <c r="H30" s="198"/>
      <c r="I30" s="44">
        <v>0</v>
      </c>
      <c r="J30" s="44">
        <v>0</v>
      </c>
      <c r="K30" s="22"/>
    </row>
    <row r="31" spans="1:14" x14ac:dyDescent="0.2">
      <c r="A31" s="23"/>
      <c r="B31" s="198" t="s">
        <v>31</v>
      </c>
      <c r="C31" s="198"/>
      <c r="D31" s="42">
        <v>0</v>
      </c>
      <c r="E31" s="42">
        <v>0</v>
      </c>
      <c r="G31" s="198" t="s">
        <v>32</v>
      </c>
      <c r="H31" s="198"/>
      <c r="I31" s="44">
        <v>0</v>
      </c>
      <c r="J31" s="44">
        <v>0</v>
      </c>
      <c r="K31" s="22"/>
    </row>
    <row r="32" spans="1:14" x14ac:dyDescent="0.2">
      <c r="A32" s="23"/>
      <c r="B32" s="198" t="s">
        <v>33</v>
      </c>
      <c r="C32" s="198"/>
      <c r="D32" s="44">
        <v>0</v>
      </c>
      <c r="E32" s="44">
        <v>0</v>
      </c>
      <c r="G32" s="198" t="s">
        <v>34</v>
      </c>
      <c r="H32" s="198"/>
      <c r="I32" s="44">
        <v>0</v>
      </c>
      <c r="J32" s="44">
        <v>0</v>
      </c>
      <c r="K32" s="22"/>
    </row>
    <row r="33" spans="1:11" x14ac:dyDescent="0.2">
      <c r="A33" s="23"/>
      <c r="B33" s="198" t="s">
        <v>35</v>
      </c>
      <c r="C33" s="198"/>
      <c r="D33" s="31">
        <v>223461.59</v>
      </c>
      <c r="E33" s="31">
        <v>223461.59</v>
      </c>
      <c r="G33" s="198" t="s">
        <v>36</v>
      </c>
      <c r="H33" s="198"/>
      <c r="I33" s="44">
        <v>0</v>
      </c>
      <c r="J33" s="44">
        <v>0</v>
      </c>
      <c r="K33" s="22"/>
    </row>
    <row r="34" spans="1:11" ht="26.25" customHeight="1" x14ac:dyDescent="0.2">
      <c r="A34" s="23"/>
      <c r="B34" s="198" t="s">
        <v>37</v>
      </c>
      <c r="C34" s="198"/>
      <c r="D34" s="31">
        <v>10000</v>
      </c>
      <c r="E34" s="31">
        <v>10000</v>
      </c>
      <c r="G34" s="199" t="s">
        <v>38</v>
      </c>
      <c r="H34" s="199"/>
      <c r="I34" s="44">
        <v>0</v>
      </c>
      <c r="J34" s="44">
        <v>0</v>
      </c>
      <c r="K34" s="22"/>
    </row>
    <row r="35" spans="1:11" x14ac:dyDescent="0.2">
      <c r="A35" s="23"/>
      <c r="B35" s="198" t="s">
        <v>39</v>
      </c>
      <c r="C35" s="198"/>
      <c r="D35" s="178">
        <v>-21259.29</v>
      </c>
      <c r="E35" s="178">
        <v>-21259.29</v>
      </c>
      <c r="F35" s="32">
        <f>E35-D35</f>
        <v>0</v>
      </c>
      <c r="G35" s="198" t="s">
        <v>40</v>
      </c>
      <c r="H35" s="198"/>
      <c r="I35" s="44">
        <v>0</v>
      </c>
      <c r="J35" s="44">
        <v>0</v>
      </c>
      <c r="K35" s="22"/>
    </row>
    <row r="36" spans="1:11" x14ac:dyDescent="0.2">
      <c r="A36" s="23"/>
      <c r="B36" s="198" t="s">
        <v>41</v>
      </c>
      <c r="C36" s="198"/>
      <c r="D36" s="44">
        <v>0</v>
      </c>
      <c r="E36" s="44">
        <v>0</v>
      </c>
      <c r="G36" s="34"/>
      <c r="H36" s="35"/>
      <c r="I36" s="42"/>
      <c r="J36" s="42"/>
      <c r="K36" s="22"/>
    </row>
    <row r="37" spans="1:11" x14ac:dyDescent="0.2">
      <c r="A37" s="23"/>
      <c r="B37" s="198" t="s">
        <v>42</v>
      </c>
      <c r="C37" s="198"/>
      <c r="D37" s="44">
        <v>0</v>
      </c>
      <c r="E37" s="44">
        <v>0</v>
      </c>
      <c r="G37" s="197" t="s">
        <v>43</v>
      </c>
      <c r="H37" s="197"/>
      <c r="I37" s="45">
        <f>SUM(I30:I35)</f>
        <v>0</v>
      </c>
      <c r="J37" s="45">
        <f>SUM(J30:J35)</f>
        <v>0</v>
      </c>
      <c r="K37" s="22"/>
    </row>
    <row r="38" spans="1:11" x14ac:dyDescent="0.2">
      <c r="A38" s="23"/>
      <c r="B38" s="198" t="s">
        <v>44</v>
      </c>
      <c r="C38" s="198"/>
      <c r="D38" s="44">
        <v>0</v>
      </c>
      <c r="E38" s="44">
        <v>0</v>
      </c>
      <c r="G38" s="28"/>
      <c r="H38" s="40"/>
      <c r="I38" s="41"/>
      <c r="J38" s="41"/>
      <c r="K38" s="22"/>
    </row>
    <row r="39" spans="1:11" x14ac:dyDescent="0.2">
      <c r="A39" s="23"/>
      <c r="B39" s="34"/>
      <c r="C39" s="35"/>
      <c r="D39" s="42"/>
      <c r="E39" s="42"/>
      <c r="G39" s="197" t="s">
        <v>45</v>
      </c>
      <c r="H39" s="197"/>
      <c r="I39" s="37">
        <f>I26+I37</f>
        <v>275503.83</v>
      </c>
      <c r="J39" s="37">
        <f>J26+J37</f>
        <v>309436.08</v>
      </c>
      <c r="K39" s="22"/>
    </row>
    <row r="40" spans="1:11" x14ac:dyDescent="0.2">
      <c r="A40" s="36"/>
      <c r="B40" s="197" t="s">
        <v>46</v>
      </c>
      <c r="C40" s="197"/>
      <c r="D40" s="37">
        <f>SUM(D30:D38)</f>
        <v>212202.3</v>
      </c>
      <c r="E40" s="37">
        <f>SUM(E30:E38)</f>
        <v>212202.3</v>
      </c>
      <c r="F40" s="38"/>
      <c r="G40" s="28"/>
      <c r="H40" s="46"/>
      <c r="I40" s="41"/>
      <c r="J40" s="41"/>
      <c r="K40" s="22"/>
    </row>
    <row r="41" spans="1:11" x14ac:dyDescent="0.2">
      <c r="A41" s="23"/>
      <c r="B41" s="34"/>
      <c r="C41" s="28"/>
      <c r="D41" s="31"/>
      <c r="E41" s="31"/>
      <c r="G41" s="196" t="s">
        <v>47</v>
      </c>
      <c r="H41" s="196"/>
      <c r="I41" s="42"/>
      <c r="J41" s="42"/>
      <c r="K41" s="22"/>
    </row>
    <row r="42" spans="1:11" x14ac:dyDescent="0.2">
      <c r="A42" s="23"/>
      <c r="B42" s="197" t="s">
        <v>48</v>
      </c>
      <c r="C42" s="197"/>
      <c r="D42" s="37">
        <f>D25+D40</f>
        <v>702009.06</v>
      </c>
      <c r="E42" s="47">
        <f>E25+E40</f>
        <v>719455.62</v>
      </c>
      <c r="G42" s="28"/>
      <c r="H42" s="46"/>
      <c r="I42" s="42"/>
      <c r="J42" s="42"/>
      <c r="K42" s="22"/>
    </row>
    <row r="43" spans="1:11" x14ac:dyDescent="0.2">
      <c r="A43" s="23"/>
      <c r="B43" s="34"/>
      <c r="C43" s="34"/>
      <c r="D43" s="24"/>
      <c r="E43" s="24"/>
      <c r="G43" s="197" t="s">
        <v>49</v>
      </c>
      <c r="H43" s="197"/>
      <c r="I43" s="48">
        <f>SUM(I45:I47)</f>
        <v>0</v>
      </c>
      <c r="J43" s="48">
        <f>SUM(J45:J47)</f>
        <v>0</v>
      </c>
      <c r="K43" s="22"/>
    </row>
    <row r="44" spans="1:11" x14ac:dyDescent="0.2">
      <c r="A44" s="23"/>
      <c r="B44" s="34"/>
      <c r="C44" s="34"/>
      <c r="D44" s="24"/>
      <c r="E44" s="24"/>
      <c r="G44" s="34"/>
      <c r="H44" s="25"/>
      <c r="I44" s="42"/>
      <c r="J44" s="42"/>
      <c r="K44" s="22"/>
    </row>
    <row r="45" spans="1:11" x14ac:dyDescent="0.2">
      <c r="A45" s="23"/>
      <c r="B45" s="34"/>
      <c r="C45" s="34"/>
      <c r="D45" s="24"/>
      <c r="E45" s="24"/>
      <c r="G45" s="198" t="s">
        <v>50</v>
      </c>
      <c r="H45" s="198"/>
      <c r="I45" s="42">
        <v>0</v>
      </c>
      <c r="J45" s="42">
        <v>0</v>
      </c>
      <c r="K45" s="22"/>
    </row>
    <row r="46" spans="1:11" x14ac:dyDescent="0.2">
      <c r="A46" s="23"/>
      <c r="B46" s="34"/>
      <c r="C46" s="200"/>
      <c r="D46" s="200"/>
      <c r="E46" s="24"/>
      <c r="G46" s="198" t="s">
        <v>51</v>
      </c>
      <c r="H46" s="198"/>
      <c r="I46" s="42"/>
      <c r="J46" s="44">
        <v>0</v>
      </c>
      <c r="K46" s="22"/>
    </row>
    <row r="47" spans="1:11" x14ac:dyDescent="0.2">
      <c r="A47" s="23"/>
      <c r="B47" s="34"/>
      <c r="C47" s="200"/>
      <c r="D47" s="200"/>
      <c r="E47" s="24"/>
      <c r="G47" s="198" t="s">
        <v>52</v>
      </c>
      <c r="H47" s="198"/>
      <c r="I47" s="42">
        <v>0</v>
      </c>
      <c r="J47" s="44">
        <v>0</v>
      </c>
      <c r="K47" s="22"/>
    </row>
    <row r="48" spans="1:11" x14ac:dyDescent="0.2">
      <c r="A48" s="23"/>
      <c r="B48" s="34"/>
      <c r="C48" s="200"/>
      <c r="D48" s="200"/>
      <c r="E48" s="24"/>
      <c r="G48" s="34"/>
      <c r="H48" s="25"/>
      <c r="I48" s="42"/>
      <c r="J48" s="42"/>
      <c r="K48" s="22"/>
    </row>
    <row r="49" spans="1:13" x14ac:dyDescent="0.2">
      <c r="A49" s="23"/>
      <c r="B49" s="34"/>
      <c r="C49" s="200"/>
      <c r="D49" s="200"/>
      <c r="E49" s="24"/>
      <c r="G49" s="197" t="s">
        <v>53</v>
      </c>
      <c r="H49" s="197"/>
      <c r="I49" s="37">
        <f>SUM(I51:I55)</f>
        <v>426505.23000000004</v>
      </c>
      <c r="J49" s="47">
        <f>SUM(J51:J55)</f>
        <v>410019.54000000004</v>
      </c>
      <c r="K49" s="22"/>
    </row>
    <row r="50" spans="1:13" x14ac:dyDescent="0.2">
      <c r="A50" s="23"/>
      <c r="B50" s="34"/>
      <c r="C50" s="200"/>
      <c r="D50" s="200"/>
      <c r="E50" s="24"/>
      <c r="G50" s="28"/>
      <c r="H50" s="25"/>
      <c r="I50" s="49"/>
      <c r="J50" s="49"/>
      <c r="K50" s="22"/>
    </row>
    <row r="51" spans="1:13" x14ac:dyDescent="0.2">
      <c r="A51" s="23"/>
      <c r="B51" s="34"/>
      <c r="C51" s="200"/>
      <c r="D51" s="200"/>
      <c r="E51" s="24"/>
      <c r="G51" s="198" t="s">
        <v>54</v>
      </c>
      <c r="H51" s="198"/>
      <c r="I51" s="50">
        <v>16485.689999999999</v>
      </c>
      <c r="J51" s="50">
        <v>16511.93</v>
      </c>
      <c r="K51" s="22"/>
    </row>
    <row r="52" spans="1:13" x14ac:dyDescent="0.2">
      <c r="A52" s="23"/>
      <c r="B52" s="34"/>
      <c r="C52" s="200"/>
      <c r="D52" s="200"/>
      <c r="E52" s="24"/>
      <c r="G52" s="198" t="s">
        <v>55</v>
      </c>
      <c r="H52" s="198"/>
      <c r="I52" s="50">
        <v>431278.83</v>
      </c>
      <c r="J52" s="50">
        <v>414766.9</v>
      </c>
      <c r="K52" s="22"/>
    </row>
    <row r="53" spans="1:13" x14ac:dyDescent="0.2">
      <c r="A53" s="23"/>
      <c r="B53" s="34"/>
      <c r="C53" s="200"/>
      <c r="D53" s="200"/>
      <c r="E53" s="24"/>
      <c r="G53" s="198" t="s">
        <v>56</v>
      </c>
      <c r="H53" s="198"/>
      <c r="I53" s="44">
        <v>0</v>
      </c>
      <c r="J53" s="44">
        <v>0</v>
      </c>
      <c r="K53" s="22"/>
    </row>
    <row r="54" spans="1:13" x14ac:dyDescent="0.2">
      <c r="A54" s="23"/>
      <c r="B54" s="34"/>
      <c r="C54" s="34"/>
      <c r="D54" s="24"/>
      <c r="E54" s="24"/>
      <c r="G54" s="198" t="s">
        <v>57</v>
      </c>
      <c r="H54" s="198"/>
      <c r="I54" s="44">
        <v>0</v>
      </c>
      <c r="J54" s="44">
        <v>0</v>
      </c>
      <c r="K54" s="22"/>
    </row>
    <row r="55" spans="1:13" x14ac:dyDescent="0.2">
      <c r="A55" s="23"/>
      <c r="B55" s="34"/>
      <c r="C55" s="34"/>
      <c r="D55" s="24"/>
      <c r="E55" s="24"/>
      <c r="G55" s="198" t="s">
        <v>58</v>
      </c>
      <c r="H55" s="198"/>
      <c r="I55" s="178">
        <v>-21259.29</v>
      </c>
      <c r="J55" s="178">
        <v>-21259.29</v>
      </c>
      <c r="K55" s="22"/>
    </row>
    <row r="56" spans="1:13" x14ac:dyDescent="0.2">
      <c r="A56" s="23"/>
      <c r="B56" s="34"/>
      <c r="C56" s="34"/>
      <c r="D56" s="24"/>
      <c r="E56" s="24"/>
      <c r="G56" s="34"/>
      <c r="H56" s="25"/>
      <c r="I56" s="42"/>
      <c r="J56" s="42"/>
      <c r="K56" s="22"/>
    </row>
    <row r="57" spans="1:13" ht="25.5" customHeight="1" x14ac:dyDescent="0.2">
      <c r="A57" s="23"/>
      <c r="B57" s="34"/>
      <c r="C57" s="34"/>
      <c r="D57" s="24"/>
      <c r="E57" s="24"/>
      <c r="G57" s="197" t="s">
        <v>59</v>
      </c>
      <c r="H57" s="197"/>
      <c r="I57" s="45">
        <f>SUM(I59:I60)</f>
        <v>0</v>
      </c>
      <c r="J57" s="45">
        <f>SUM(J59:J60)</f>
        <v>0</v>
      </c>
      <c r="K57" s="22"/>
    </row>
    <row r="58" spans="1:13" x14ac:dyDescent="0.2">
      <c r="A58" s="23"/>
      <c r="B58" s="34"/>
      <c r="C58" s="34"/>
      <c r="D58" s="24"/>
      <c r="E58" s="24"/>
      <c r="G58" s="34"/>
      <c r="H58" s="25"/>
      <c r="I58" s="42"/>
      <c r="J58" s="42"/>
      <c r="K58" s="22"/>
    </row>
    <row r="59" spans="1:13" x14ac:dyDescent="0.2">
      <c r="A59" s="23"/>
      <c r="B59" s="34"/>
      <c r="C59" s="34"/>
      <c r="D59" s="24"/>
      <c r="E59" s="24"/>
      <c r="G59" s="198" t="s">
        <v>60</v>
      </c>
      <c r="H59" s="198"/>
      <c r="I59" s="44">
        <v>0</v>
      </c>
      <c r="J59" s="44">
        <v>0</v>
      </c>
      <c r="K59" s="22"/>
    </row>
    <row r="60" spans="1:13" x14ac:dyDescent="0.2">
      <c r="A60" s="23"/>
      <c r="B60" s="34"/>
      <c r="C60" s="34"/>
      <c r="D60" s="24"/>
      <c r="E60" s="24"/>
      <c r="G60" s="198" t="s">
        <v>61</v>
      </c>
      <c r="H60" s="198"/>
      <c r="I60" s="44">
        <v>0</v>
      </c>
      <c r="J60" s="44">
        <v>0</v>
      </c>
      <c r="K60" s="22"/>
    </row>
    <row r="61" spans="1:13" ht="9.9499999999999993" customHeight="1" x14ac:dyDescent="0.2">
      <c r="A61" s="23"/>
      <c r="B61" s="34"/>
      <c r="C61" s="34"/>
      <c r="D61" s="24"/>
      <c r="E61" s="24"/>
      <c r="G61" s="34"/>
      <c r="H61" s="51"/>
      <c r="I61" s="42"/>
      <c r="J61" s="42"/>
      <c r="K61" s="22"/>
    </row>
    <row r="62" spans="1:13" x14ac:dyDescent="0.2">
      <c r="A62" s="23"/>
      <c r="B62" s="34"/>
      <c r="C62" s="34"/>
      <c r="D62" s="24"/>
      <c r="E62" s="24"/>
      <c r="G62" s="197" t="s">
        <v>62</v>
      </c>
      <c r="H62" s="197"/>
      <c r="I62" s="47">
        <f>I43+I49+I57</f>
        <v>426505.23000000004</v>
      </c>
      <c r="J62" s="37">
        <f>J43+J49+J57</f>
        <v>410019.54000000004</v>
      </c>
      <c r="K62" s="22"/>
      <c r="M62" s="33"/>
    </row>
    <row r="63" spans="1:13" ht="9.9499999999999993" customHeight="1" x14ac:dyDescent="0.2">
      <c r="A63" s="23"/>
      <c r="B63" s="34"/>
      <c r="C63" s="34"/>
      <c r="D63" s="24"/>
      <c r="E63" s="24"/>
      <c r="G63" s="34"/>
      <c r="H63" s="25"/>
      <c r="I63" s="31"/>
      <c r="J63" s="31"/>
      <c r="K63" s="22"/>
      <c r="M63" s="33"/>
    </row>
    <row r="64" spans="1:13" x14ac:dyDescent="0.2">
      <c r="A64" s="23"/>
      <c r="B64" s="34"/>
      <c r="C64" s="34"/>
      <c r="D64" s="24"/>
      <c r="E64" s="24"/>
      <c r="G64" s="197" t="s">
        <v>63</v>
      </c>
      <c r="H64" s="197"/>
      <c r="I64" s="37">
        <f>I39+I62</f>
        <v>702009.06</v>
      </c>
      <c r="J64" s="47">
        <f>J39+J62</f>
        <v>719455.62000000011</v>
      </c>
      <c r="K64" s="22"/>
      <c r="M64" s="33"/>
    </row>
    <row r="65" spans="1:11" ht="6" customHeight="1" x14ac:dyDescent="0.2">
      <c r="A65" s="52"/>
      <c r="B65" s="53"/>
      <c r="C65" s="53"/>
      <c r="D65" s="53"/>
      <c r="E65" s="53"/>
      <c r="F65" s="54"/>
      <c r="G65" s="53"/>
      <c r="H65" s="53"/>
      <c r="I65" s="53"/>
      <c r="J65" s="53"/>
      <c r="K65" s="55"/>
    </row>
    <row r="66" spans="1:11" ht="6" customHeight="1" x14ac:dyDescent="0.2">
      <c r="B66" s="25"/>
      <c r="C66" s="56"/>
      <c r="D66" s="57"/>
      <c r="E66" s="57"/>
      <c r="G66" s="58"/>
      <c r="H66" s="56"/>
      <c r="I66" s="57"/>
      <c r="J66" s="57"/>
    </row>
    <row r="67" spans="1:11" ht="6" customHeight="1" x14ac:dyDescent="0.2">
      <c r="A67" s="59"/>
      <c r="B67" s="60"/>
      <c r="C67" s="61"/>
      <c r="D67" s="62"/>
      <c r="E67" s="62"/>
      <c r="F67" s="54"/>
      <c r="G67" s="63"/>
      <c r="H67" s="61"/>
      <c r="I67" s="62"/>
      <c r="J67" s="62"/>
    </row>
    <row r="68" spans="1:11" ht="6" customHeight="1" x14ac:dyDescent="0.2">
      <c r="B68" s="25"/>
      <c r="C68" s="56"/>
      <c r="D68" s="57"/>
      <c r="E68" s="57"/>
      <c r="G68" s="58"/>
      <c r="H68" s="56"/>
      <c r="I68" s="57"/>
      <c r="J68" s="57"/>
    </row>
    <row r="69" spans="1:11" ht="15" customHeight="1" x14ac:dyDescent="0.2">
      <c r="B69" s="202" t="s">
        <v>64</v>
      </c>
      <c r="C69" s="202"/>
      <c r="D69" s="202"/>
      <c r="E69" s="202"/>
      <c r="F69" s="202"/>
      <c r="G69" s="202"/>
      <c r="H69" s="202"/>
      <c r="I69" s="202"/>
      <c r="J69" s="202"/>
    </row>
    <row r="70" spans="1:11" ht="12.75" customHeight="1" x14ac:dyDescent="0.2">
      <c r="B70" s="203"/>
      <c r="C70" s="203"/>
      <c r="D70" s="203"/>
      <c r="E70" s="203"/>
      <c r="F70" s="203"/>
      <c r="G70" s="203"/>
      <c r="H70" s="203"/>
      <c r="I70" s="203"/>
      <c r="J70" s="203"/>
      <c r="K70" s="203"/>
    </row>
    <row r="71" spans="1:11" ht="30.75" customHeight="1" x14ac:dyDescent="0.2">
      <c r="B71" s="25"/>
      <c r="C71" s="204"/>
      <c r="D71" s="204"/>
      <c r="E71" s="57"/>
      <c r="G71" s="205"/>
      <c r="H71" s="205"/>
      <c r="I71" s="57"/>
      <c r="J71" s="57"/>
    </row>
    <row r="72" spans="1:11" ht="14.1" customHeight="1" x14ac:dyDescent="0.2">
      <c r="B72" s="64"/>
      <c r="C72" s="206" t="str">
        <f>'[1]1.EA'!D57</f>
        <v>C.P ALMA L. SOSA DE LEÓN</v>
      </c>
      <c r="D72" s="206"/>
      <c r="E72" s="57"/>
      <c r="F72" s="65"/>
      <c r="G72" s="206" t="s">
        <v>65</v>
      </c>
      <c r="H72" s="206"/>
      <c r="I72" s="27"/>
      <c r="J72" s="57"/>
    </row>
    <row r="73" spans="1:11" ht="14.1" customHeight="1" x14ac:dyDescent="0.2">
      <c r="B73" s="66"/>
      <c r="C73" s="201" t="str">
        <f>+'[1]1.EA'!D58</f>
        <v>AUX. ADMINISTRATIVO</v>
      </c>
      <c r="D73" s="201"/>
      <c r="E73" s="24"/>
      <c r="F73" s="65"/>
      <c r="G73" s="201" t="s">
        <v>66</v>
      </c>
      <c r="H73" s="201"/>
      <c r="I73" s="27"/>
      <c r="J73" s="57"/>
    </row>
  </sheetData>
  <mergeCells count="75">
    <mergeCell ref="C73:D73"/>
    <mergeCell ref="G73:H73"/>
    <mergeCell ref="G64:H64"/>
    <mergeCell ref="B69:J69"/>
    <mergeCell ref="B70:K70"/>
    <mergeCell ref="C71:D71"/>
    <mergeCell ref="G71:H71"/>
    <mergeCell ref="C72:D72"/>
    <mergeCell ref="G72:H72"/>
    <mergeCell ref="G62:H62"/>
    <mergeCell ref="G45:H45"/>
    <mergeCell ref="C46:D53"/>
    <mergeCell ref="G46:H46"/>
    <mergeCell ref="G47:H47"/>
    <mergeCell ref="G49:H49"/>
    <mergeCell ref="G51:H51"/>
    <mergeCell ref="G52:H52"/>
    <mergeCell ref="G53:H53"/>
    <mergeCell ref="G54:H54"/>
    <mergeCell ref="G55:H55"/>
    <mergeCell ref="G57:H57"/>
    <mergeCell ref="G59:H59"/>
    <mergeCell ref="G60:H60"/>
    <mergeCell ref="G43:H43"/>
    <mergeCell ref="B34:C34"/>
    <mergeCell ref="G34:H34"/>
    <mergeCell ref="B35:C35"/>
    <mergeCell ref="G35:H35"/>
    <mergeCell ref="B36:C36"/>
    <mergeCell ref="B37:C37"/>
    <mergeCell ref="G37:H37"/>
    <mergeCell ref="B38:C38"/>
    <mergeCell ref="G39:H39"/>
    <mergeCell ref="B40:C40"/>
    <mergeCell ref="G41:H41"/>
    <mergeCell ref="B42:C42"/>
    <mergeCell ref="B31:C31"/>
    <mergeCell ref="G31:H31"/>
    <mergeCell ref="B32:C32"/>
    <mergeCell ref="G32:H32"/>
    <mergeCell ref="B33:C33"/>
    <mergeCell ref="G33:H33"/>
    <mergeCell ref="B30:C30"/>
    <mergeCell ref="G30:H30"/>
    <mergeCell ref="B21:C21"/>
    <mergeCell ref="G21:H21"/>
    <mergeCell ref="B22:C22"/>
    <mergeCell ref="G22:H22"/>
    <mergeCell ref="B23:C23"/>
    <mergeCell ref="G23:H23"/>
    <mergeCell ref="G24:H24"/>
    <mergeCell ref="B25:C25"/>
    <mergeCell ref="G26:H26"/>
    <mergeCell ref="B28:C28"/>
    <mergeCell ref="G28:H28"/>
    <mergeCell ref="B18:C18"/>
    <mergeCell ref="G18:H18"/>
    <mergeCell ref="B19:C19"/>
    <mergeCell ref="G19:H19"/>
    <mergeCell ref="B20:C20"/>
    <mergeCell ref="G20:H20"/>
    <mergeCell ref="B13:C13"/>
    <mergeCell ref="G13:H13"/>
    <mergeCell ref="B15:C15"/>
    <mergeCell ref="G15:H15"/>
    <mergeCell ref="B17:C17"/>
    <mergeCell ref="G17:H17"/>
    <mergeCell ref="B3:K3"/>
    <mergeCell ref="C4:I4"/>
    <mergeCell ref="B5:K5"/>
    <mergeCell ref="C6:I6"/>
    <mergeCell ref="A9:A10"/>
    <mergeCell ref="B9:C10"/>
    <mergeCell ref="F9:F10"/>
    <mergeCell ref="G9:H10"/>
  </mergeCells>
  <conditionalFormatting sqref="C46:D53">
    <cfRule type="expression" dxfId="1" priority="1">
      <formula>$E$42&lt;&gt;$J$64</formula>
    </cfRule>
    <cfRule type="expression" dxfId="0" priority="2">
      <formula>$D$42&lt;&gt;$I$64</formula>
    </cfRule>
  </conditionalFormatting>
  <printOptions horizontalCentered="1" verticalCentered="1"/>
  <pageMargins left="0.78740157480314965" right="0" top="0" bottom="0.59055118110236227" header="0" footer="0"/>
  <pageSetup scale="5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4.COG (2)</vt:lpstr>
      <vt:lpstr>2.ESF (2)</vt:lpstr>
      <vt:lpstr>4.COG</vt:lpstr>
      <vt:lpstr>1.EAI</vt:lpstr>
      <vt:lpstr>2.ESF</vt:lpstr>
      <vt:lpstr>'1.EAI'!Área_de_impresión</vt:lpstr>
      <vt:lpstr>'2.ESF'!Área_de_impresión</vt:lpstr>
      <vt:lpstr>'2.ESF (2)'!Área_de_impresión</vt:lpstr>
      <vt:lpstr>'4.COG'!Área_de_impresión</vt:lpstr>
      <vt:lpstr>'4.COG (2)'!Área_de_impresión</vt:lpstr>
      <vt:lpstr>'1.EAI'!Print_Area</vt:lpstr>
      <vt:lpstr>'2.ESF'!Print_Area</vt:lpstr>
      <vt:lpstr>'2.ESF (2)'!Print_Area</vt:lpstr>
      <vt:lpstr>'4.COG'!Print_Area</vt:lpstr>
      <vt:lpstr>'4.COG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IMDETE</dc:creator>
  <cp:lastModifiedBy>IMDETE</cp:lastModifiedBy>
  <cp:lastPrinted>2021-03-05T22:26:21Z</cp:lastPrinted>
  <dcterms:created xsi:type="dcterms:W3CDTF">2020-07-27T20:06:33Z</dcterms:created>
  <dcterms:modified xsi:type="dcterms:W3CDTF">2021-04-20T20:58:52Z</dcterms:modified>
</cp:coreProperties>
</file>